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>
    <mc:Choice Requires="x15">
      <x15ac:absPath xmlns:x15ac="http://schemas.microsoft.com/office/spreadsheetml/2010/11/ac" url="H:\Informacao_Gestao\GEP\SITE\boletim\Boletim MB REV_2\"/>
    </mc:Choice>
  </mc:AlternateContent>
  <xr:revisionPtr revIDLastSave="0" documentId="13_ncr:1_{D960C7DC-7AEC-4CCE-A328-0B04234A76AD}" xr6:coauthVersionLast="47" xr6:coauthVersionMax="47" xr10:uidLastSave="{00000000-0000-0000-0000-000000000000}"/>
  <bookViews>
    <workbookView xWindow="-120" yWindow="-120" windowWidth="24240" windowHeight="13140" xr2:uid="{00000000-000D-0000-FFFF-FFFF00000000}" activeTab="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<sst xmlns="http://schemas.openxmlformats.org/spreadsheetml/2006/main" count="32" uniqueCount="19">
  <si>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</si>
  <si>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</si>
  <si>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</si>
  <si>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</si>
  <si>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</si>
  <si>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</si>
  <si>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</si>
  <si>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</si>
  <si>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</si>
  <si>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</si>
  <si>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</si>
  <si>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</si>
  <si>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</si>
  <si>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Porto de Viana do Castelo</t>
  </si>
  <si>
    <t>Variação Acumulada</t>
  </si>
  <si>
    <t>2024</t>
  </si>
  <si>
    <t>2025</t>
  </si>
  <si>
    <t>ABRIL</t>
  </si>
  <si>
    <t>JANEIRO/ABRIL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</si>
</sst>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showZeros="0" tabSelected="true" workbookViewId="0">
      <selection activeCell="L22" sqref="L22"/>
    </sheetView>
  </sheetViews>
  <sheetFormatPr defaultRowHeight="12.75" x14ac:dyDescent="0.2"/>
  <cols>
    <col min="1" max="1" customWidth="true" width="21.28515625" collapsed="true"/>
    <col min="2" max="2" customWidth="true" width="7.42578125" collapsed="true"/>
    <col min="3" max="3" customWidth="true" width="8.140625" collapsed="true"/>
    <col min="4" max="4" customWidth="true" width="8.0" collapsed="true"/>
    <col min="5" max="5" customWidth="true" width="8.85546875" collapsed="true"/>
    <col min="6" max="6" customWidth="true" width="9.140625" collapsed="true"/>
    <col min="7" max="7" customWidth="true" width="9.5703125" collapsed="true"/>
    <col min="8" max="8" customWidth="true" width="7.7109375" collapsed="true"/>
    <col min="9" max="10" customWidth="true" width="8.0" collapsed="true"/>
    <col min="11" max="11" customWidth="true" width="8.140625" collapsed="true"/>
    <col min="12" max="12" customWidth="true" width="10.0" collapsed="true"/>
    <col min="13" max="13" customWidth="true" width="9.140625" collapsed="true"/>
    <col min="14" max="14" customWidth="true" width="7.5703125" collapsed="true"/>
    <col min="15" max="15" bestFit="true" customWidth="true" width="8.5703125" collapsed="true"/>
    <col min="16" max="16" customWidth="true" width="8.140625" collapsed="true"/>
    <col min="17" max="17" customWidth="true" width="4.85546875" collapsed="true"/>
  </cols>
  <sheetData>
    <row r="1" spans="1:16" s="1" customFormat="1" ht="24.6" customHeight="1" x14ac:dyDescent="0.15"/>
    <row r="2" spans="1:16" s="1" customFormat="1" ht="21.4" customHeight="1" x14ac:dyDescent="0.1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 xml:space="preserve">2025 / 2024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ABRIL</v>
      </c>
      <c r="I7" s="19"/>
      <c r="J7" s="19"/>
      <c r="K7" s="21" t="str">
        <f>E7</f>
        <v>JANEIRO/ABRIL</v>
      </c>
      <c r="L7" s="19"/>
      <c r="M7" s="19"/>
      <c r="N7" s="26" t="s">
        <v>14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 t="n">
        <f>SUM(B10:B12)</f>
        <v>13528.148</v>
      </c>
      <c r="C9" s="5" t="n">
        <f t="shared" ref="C9:M9" si="0">SUM(C10:C12)</f>
        <v>9.2</v>
      </c>
      <c r="D9" s="5" t="n">
        <f t="shared" si="0"/>
        <v>13537.348</v>
      </c>
      <c r="E9" s="5" t="n">
        <f t="shared" si="0"/>
        <v>52863.228</v>
      </c>
      <c r="F9" s="5" t="n">
        <f t="shared" si="0"/>
        <v>4221.963</v>
      </c>
      <c r="G9" s="5" t="n">
        <f t="shared" si="0"/>
        <v>57085.191</v>
      </c>
      <c r="H9" s="5" t="n">
        <f t="shared" si="0"/>
        <v>11651.19</v>
      </c>
      <c r="I9" s="5" t="n">
        <f t="shared" si="0"/>
        <v>0.0</v>
      </c>
      <c r="J9" s="5" t="n">
        <f t="shared" si="0"/>
        <v>11651.19</v>
      </c>
      <c r="K9" s="5" t="n">
        <f t="shared" si="0"/>
        <v>54615.632000000005</v>
      </c>
      <c r="L9" s="5" t="n">
        <f t="shared" si="0"/>
        <v>3758.8650000000002</v>
      </c>
      <c r="M9" s="5" t="n">
        <f t="shared" si="0"/>
        <v>58374.496999999996</v>
      </c>
      <c r="N9" s="13" t="n">
        <f>IFERROR((K9-E9)/E9,"-")</f>
        <v>0.03314977284398906</v>
      </c>
      <c r="O9" s="13" t="n">
        <f t="shared" ref="O9:P15" si="1">IFERROR((L9-F9)/F9,"-")</f>
        <v>-0.10968783951919985</v>
      </c>
      <c r="P9" s="13" t="n">
        <f t="shared" si="1"/>
        <v>0.022585647475542245</v>
      </c>
    </row>
    <row r="10" spans="1:16" s="1" customFormat="1" ht="15" customHeight="1" x14ac:dyDescent="0.15">
      <c r="A10" s="9" t="s">
        <v>5</v>
      </c>
      <c r="B10" s="6" t="n">
        <v>13472.756</v>
      </c>
      <c r="C10" s="6" t="n">
        <v>0.0</v>
      </c>
      <c r="D10" s="6" t="n">
        <v>13472.756</v>
      </c>
      <c r="E10" s="6" t="n">
        <v>52683.726</v>
      </c>
      <c r="F10" s="6" t="n">
        <v>4183.893</v>
      </c>
      <c r="G10" s="6" t="n">
        <v>56867.619</v>
      </c>
      <c r="H10" s="6" t="n">
        <v>11639.99</v>
      </c>
      <c r="I10" s="6" t="n">
        <v>0.0</v>
      </c>
      <c r="J10" s="6" t="n">
        <v>11639.99</v>
      </c>
      <c r="K10" s="6" t="n">
        <v>54523.332</v>
      </c>
      <c r="L10" s="6" t="n">
        <v>3722.065</v>
      </c>
      <c r="M10" s="6" t="n">
        <v>58245.397</v>
      </c>
      <c r="N10" s="11" t="n">
        <f>IFERROR((K10-E10)/E10,"-")</f>
        <v>0.034917917536812025</v>
      </c>
      <c r="O10" s="11" t="n">
        <f t="shared" si="1"/>
        <v>-0.11038236398492982</v>
      </c>
      <c r="P10" s="11" t="n">
        <f t="shared" si="1"/>
        <v>0.024227812316179414</v>
      </c>
    </row>
    <row r="11" spans="1:16" s="1" customFormat="1" ht="15" customHeight="1" x14ac:dyDescent="0.15">
      <c r="A11" s="9" t="s">
        <v>6</v>
      </c>
      <c r="B11" s="6" t="n">
        <v>0.0</v>
      </c>
      <c r="C11" s="6" t="n">
        <v>0.0</v>
      </c>
      <c r="D11" s="6" t="n">
        <v>0.0</v>
      </c>
      <c r="E11" s="6" t="n">
        <v>109.11000000000001</v>
      </c>
      <c r="F11" s="6" t="n">
        <v>0.0</v>
      </c>
      <c r="G11" s="6" t="n">
        <v>109.11000000000001</v>
      </c>
      <c r="H11" s="6" t="n">
        <v>0.0</v>
      </c>
      <c r="I11" s="6" t="n">
        <v>0.0</v>
      </c>
      <c r="J11" s="6" t="n">
        <v>0.0</v>
      </c>
      <c r="K11" s="6" t="n">
        <v>40.0</v>
      </c>
      <c r="L11" s="6" t="n">
        <v>0.0</v>
      </c>
      <c r="M11" s="6" t="n">
        <v>40.0</v>
      </c>
      <c r="N11" s="11" t="n">
        <f t="shared" ref="N11:N15" si="2">IFERROR((K11-E11)/E11,"-")</f>
        <v>-0.6333974887727981</v>
      </c>
      <c r="O11" s="11" t="str">
        <f t="shared" si="1"/>
        <v>-</v>
      </c>
      <c r="P11" s="11" t="n">
        <f t="shared" si="1"/>
        <v>-0.6333974887727981</v>
      </c>
    </row>
    <row r="12" spans="1:16" s="1" customFormat="1" ht="15" customHeight="1" x14ac:dyDescent="0.15">
      <c r="A12" s="9" t="s">
        <v>12</v>
      </c>
      <c r="B12" s="6" t="n">
        <v>55.392</v>
      </c>
      <c r="C12" s="6" t="n">
        <v>9.2</v>
      </c>
      <c r="D12" s="6" t="n">
        <v>64.592</v>
      </c>
      <c r="E12" s="6" t="n">
        <v>70.392</v>
      </c>
      <c r="F12" s="6" t="n">
        <v>38.07</v>
      </c>
      <c r="G12" s="6" t="n">
        <v>108.462</v>
      </c>
      <c r="H12" s="6" t="n">
        <v>11.2</v>
      </c>
      <c r="I12" s="6" t="n">
        <v>0.0</v>
      </c>
      <c r="J12" s="6" t="n">
        <v>11.2</v>
      </c>
      <c r="K12" s="6" t="n">
        <v>52.3</v>
      </c>
      <c r="L12" s="6" t="n">
        <v>36.8</v>
      </c>
      <c r="M12" s="6" t="n">
        <v>89.1</v>
      </c>
      <c r="N12" s="11" t="n">
        <f t="shared" si="2"/>
        <v>-0.2570178429366973</v>
      </c>
      <c r="O12" s="11" t="n">
        <f t="shared" si="1"/>
        <v>-0.03335960073548734</v>
      </c>
      <c r="P12" s="11" t="n">
        <f t="shared" si="1"/>
        <v>-0.17851413398240867</v>
      </c>
    </row>
    <row r="13" spans="1:16" s="1" customFormat="1" ht="18.2" customHeight="1" x14ac:dyDescent="0.15">
      <c r="A13" s="4" t="s">
        <v>7</v>
      </c>
      <c r="B13" s="5" t="n">
        <v>0.0</v>
      </c>
      <c r="C13" s="5" t="n">
        <v>18137.106</v>
      </c>
      <c r="D13" s="5" t="n">
        <v>18137.106</v>
      </c>
      <c r="E13" s="5" t="n">
        <v>7497.96</v>
      </c>
      <c r="F13" s="5" t="n">
        <v>36704.706</v>
      </c>
      <c r="G13" s="5" t="n">
        <v>44202.666</v>
      </c>
      <c r="H13" s="5" t="n">
        <v>0.0</v>
      </c>
      <c r="I13" s="5" t="n">
        <v>28201.22</v>
      </c>
      <c r="J13" s="5" t="n">
        <v>28201.22</v>
      </c>
      <c r="K13" s="5" t="n">
        <v>8424.96</v>
      </c>
      <c r="L13" s="5" t="n">
        <v>47218.098</v>
      </c>
      <c r="M13" s="5" t="n">
        <v>55643.058</v>
      </c>
      <c r="N13" s="11" t="n">
        <f t="shared" si="2"/>
        <v>0.12363362834691023</v>
      </c>
      <c r="O13" s="11" t="n">
        <f t="shared" si="1"/>
        <v>0.28643171804727163</v>
      </c>
      <c r="P13" s="11" t="n">
        <f t="shared" si="1"/>
        <v>0.25881678720464507</v>
      </c>
    </row>
    <row r="14" spans="1:16" s="1" customFormat="1" ht="18.2" customHeight="1" x14ac:dyDescent="0.15">
      <c r="A14" s="4" t="s">
        <v>8</v>
      </c>
      <c r="B14" s="5" t="n">
        <v>0.0</v>
      </c>
      <c r="C14" s="5" t="n">
        <v>0.0</v>
      </c>
      <c r="D14" s="5" t="n">
        <v>0.0</v>
      </c>
      <c r="E14" s="5" t="n">
        <v>0.0</v>
      </c>
      <c r="F14" s="5" t="n">
        <v>6529.388</v>
      </c>
      <c r="G14" s="5" t="n">
        <v>6529.388</v>
      </c>
      <c r="H14" s="5" t="n">
        <v>0.0</v>
      </c>
      <c r="I14" s="5" t="n">
        <v>3679.764</v>
      </c>
      <c r="J14" s="5" t="n">
        <v>3679.764</v>
      </c>
      <c r="K14" s="5" t="n">
        <v>0.0</v>
      </c>
      <c r="L14" s="5" t="n">
        <v>9379.764</v>
      </c>
      <c r="M14" s="5" t="n">
        <v>9379.764</v>
      </c>
      <c r="N14" s="11" t="str">
        <f t="shared" si="2"/>
        <v>-</v>
      </c>
      <c r="O14" s="11" t="n">
        <f t="shared" si="1"/>
        <v>0.43654566094096403</v>
      </c>
      <c r="P14" s="11" t="n">
        <f t="shared" si="1"/>
        <v>0.43654566094096403</v>
      </c>
    </row>
    <row r="15" spans="1:16" s="1" customFormat="1" ht="21.95" customHeight="1" x14ac:dyDescent="0.15">
      <c r="A15" s="7" t="s">
        <v>9</v>
      </c>
      <c r="B15" s="8" t="n">
        <f>SUM(B9,B13,B14)</f>
        <v>13528.148</v>
      </c>
      <c r="C15" s="8" t="n">
        <f t="shared" ref="C15:M15" si="3">SUM(C9,C13,C14)</f>
        <v>18146.306</v>
      </c>
      <c r="D15" s="8" t="n">
        <f t="shared" si="3"/>
        <v>31674.453999999998</v>
      </c>
      <c r="E15" s="8" t="n">
        <f t="shared" si="3"/>
        <v>60361.188</v>
      </c>
      <c r="F15" s="8" t="n">
        <f t="shared" si="3"/>
        <v>47456.05699999999</v>
      </c>
      <c r="G15" s="8" t="n">
        <f t="shared" si="3"/>
        <v>107817.245</v>
      </c>
      <c r="H15" s="8" t="n">
        <f t="shared" si="3"/>
        <v>11651.19</v>
      </c>
      <c r="I15" s="8" t="n">
        <f t="shared" si="3"/>
        <v>31880.984</v>
      </c>
      <c r="J15" s="8" t="n">
        <f t="shared" si="3"/>
        <v>43532.174000000006</v>
      </c>
      <c r="K15" s="8" t="n">
        <f t="shared" si="3"/>
        <v>63040.592000000004</v>
      </c>
      <c r="L15" s="8" t="n">
        <f t="shared" si="3"/>
        <v>60356.727</v>
      </c>
      <c r="M15" s="8" t="n">
        <f t="shared" si="3"/>
        <v>123397.31899999999</v>
      </c>
      <c r="N15" s="12" t="n">
        <f t="shared" si="2"/>
        <v>0.044389517316988564</v>
      </c>
      <c r="O15" s="12" t="n">
        <f t="shared" si="1"/>
        <v>0.27184454030810035</v>
      </c>
      <c r="P15" s="12" t="n">
        <f t="shared" si="1"/>
        <v>0.14450447143219058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Nelson Silva</cp:lastModifiedBy>
  <cp:lastPrinted>2024-12-03T17:35:13Z</cp:lastPrinted>
  <dcterms:modified xsi:type="dcterms:W3CDTF">2024-12-03T17:35:17Z</dcterms:modified>
</cp:coreProperties>
</file>