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Mapas Site\PTVDC\"/>
    </mc:Choice>
  </mc:AlternateContent>
  <xr:revisionPtr revIDLastSave="0" documentId="8_{4EDE69B7-4A28-4F5A-B2B5-F32BDA3D580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K32" i="1" s="1"/>
  <c r="H32" i="1"/>
  <c r="J32" i="1" s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<sst xmlns="http://schemas.openxmlformats.org/spreadsheetml/2006/main" count="52" uniqueCount="28">
  <si>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</si>
  <si>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</si>
  <si>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</si>
  <si>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</si>
  <si>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</si>
  <si>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</si>
  <si>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</si>
  <si>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Viana do Castelo</t>
  </si>
  <si>
    <t>2024</t>
  </si>
  <si>
    <t>2025</t>
  </si>
  <si>
    <t>2024/2025</t>
  </si>
  <si>
    <t>FEVEREIRO</t>
  </si>
  <si>
    <t>JANEIRO/FEVEREIRO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</si>
  <si>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</si>
  <si>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</si>
  <si>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</si>
  <si>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</si>
  <si>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</si>
  <si>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</si>
  <si>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NAVIO-TANQUE PRODUT.QUIMICOS</t>
  </si>
  <si>
    <t xml:space="preserve">OUTROS NAVIOS E EMBARCAÇÕES </t>
  </si>
  <si>
    <t>OUTROS NAVIOS RO-RO</t>
  </si>
  <si>
    <t>OUTROS NAVIOS-TANQUE</t>
  </si>
  <si>
    <t>PASSAGEIROS</t>
  </si>
  <si>
    <t>PORTA-CONTENTORES INTEGRAL</t>
  </si>
  <si>
    <t>REBOCADOR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</si>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</sst>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  <family val="2"/>
    </font>
    <font>
      <b/>
      <sz val="14"/>
      <color rgb="FF000084"/>
      <name val="Tahoma"/>
      <family val="2"/>
    </font>
    <font>
      <sz val="10"/>
      <name val="Arial"/>
      <family val="2"/>
    </font>
    <font>
      <b/>
      <sz val="12"/>
      <color rgb="FF000084"/>
      <name val="Tahoma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8" xfId="0" applyFont="1" applyBorder="1"/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M32" sqref="M32"/>
    </sheetView>
  </sheetViews>
  <sheetFormatPr defaultColWidth="12.5703125" defaultRowHeight="15" customHeight="1" x14ac:dyDescent="0.2"/>
  <cols>
    <col min="1" max="1" width="26.42578125" customWidth="1" collapsed="1"/>
    <col min="2" max="2" width="5.42578125" customWidth="1" collapsed="1"/>
    <col min="3" max="3" width="10" customWidth="1" collapsed="1"/>
    <col min="4" max="4" width="5.85546875" customWidth="1" collapsed="1"/>
    <col min="5" max="5" width="11.140625" customWidth="1" collapsed="1"/>
    <col min="6" max="6" width="5.42578125" customWidth="1" collapsed="1"/>
    <col min="7" max="7" width="10" customWidth="1" collapsed="1"/>
    <col min="8" max="8" width="5.85546875" customWidth="1" collapsed="1"/>
    <col min="9" max="9" width="11.140625" customWidth="1" collapsed="1"/>
    <col min="10" max="10" width="9.5703125" customWidth="1" collapsed="1"/>
    <col min="11" max="11" width="7.28515625" customWidth="1" collapsed="1"/>
    <col min="12" max="26" width="8.5703125" customWidth="1" collapsed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7" t="s">
        <v>7</v>
      </c>
      <c r="B2" s="18"/>
      <c r="C2" s="18"/>
      <c r="D2" s="18"/>
      <c r="E2" s="18"/>
      <c r="F2" s="18"/>
      <c r="G2" s="18"/>
      <c r="H2" s="18"/>
      <c r="I2" s="18"/>
      <c r="J2" s="18"/>
      <c r="K2" s="1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0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1" t="s">
        <v>1</v>
      </c>
      <c r="B5" s="24" t="s">
        <v>8</v>
      </c>
      <c r="C5" s="25"/>
      <c r="D5" s="25"/>
      <c r="E5" s="15"/>
      <c r="F5" s="24" t="s">
        <v>9</v>
      </c>
      <c r="G5" s="25"/>
      <c r="H5" s="25"/>
      <c r="I5" s="15"/>
      <c r="J5" s="14" t="s">
        <v>10</v>
      </c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22"/>
      <c r="B6" s="14" t="s">
        <v>11</v>
      </c>
      <c r="C6" s="15" t="s">
        <v>12</v>
      </c>
      <c r="D6" s="14" t="s">
        <v>12</v>
      </c>
      <c r="E6" s="15" t="s">
        <v>12</v>
      </c>
      <c r="F6" s="14" t="s">
        <v>11</v>
      </c>
      <c r="G6" s="15"/>
      <c r="H6" s="14" t="s">
        <v>12</v>
      </c>
      <c r="I6" s="15"/>
      <c r="J6" s="16" t="s">
        <v>2</v>
      </c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23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13</v>
      </c>
      <c r="B8" s="4">
        <v>1</v>
      </c>
      <c r="C8" s="4">
        <v>5198</v>
      </c>
      <c r="D8" s="4">
        <v>1</v>
      </c>
      <c r="E8" s="4">
        <v>5198</v>
      </c>
      <c r="F8" s="4">
        <v>1</v>
      </c>
      <c r="G8" s="4">
        <v>2451</v>
      </c>
      <c r="H8" s="5">
        <v>2</v>
      </c>
      <c r="I8" s="4">
        <v>5450</v>
      </c>
      <c r="J8" s="6">
        <f t="shared" ref="J8:K8" si="0">IFERROR((H8-D8)/D8,"-")</f>
        <v>1</v>
      </c>
      <c r="K8" s="6">
        <f t="shared" si="0"/>
        <v>4.8480184686417856E-2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14</v>
      </c>
      <c r="B9" s="7">
        <v>8</v>
      </c>
      <c r="C9" s="7">
        <v>33252</v>
      </c>
      <c r="D9" s="7">
        <v>17</v>
      </c>
      <c r="E9" s="7">
        <v>76726</v>
      </c>
      <c r="F9" s="7">
        <v>10</v>
      </c>
      <c r="G9" s="7">
        <v>54944</v>
      </c>
      <c r="H9" s="8">
        <v>15</v>
      </c>
      <c r="I9" s="7">
        <v>72036</v>
      </c>
      <c r="J9" s="6">
        <f t="shared" ref="J9:K9" si="1">IFERROR((H9-D9)/D9,"-")</f>
        <v>-0.11764705882352941</v>
      </c>
      <c r="K9" s="6">
        <f t="shared" si="1"/>
        <v>-6.1126606365508436E-2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15</v>
      </c>
      <c r="B10" s="4">
        <v>2</v>
      </c>
      <c r="C10" s="4">
        <v>3321</v>
      </c>
      <c r="D10" s="4">
        <v>2</v>
      </c>
      <c r="E10" s="4">
        <v>3321</v>
      </c>
      <c r="F10" s="4">
        <v>2</v>
      </c>
      <c r="G10" s="4">
        <v>3367</v>
      </c>
      <c r="H10" s="5">
        <v>2</v>
      </c>
      <c r="I10" s="4">
        <v>3367</v>
      </c>
      <c r="J10" s="6">
        <f t="shared" ref="J10:K10" si="2">IFERROR((H10-D10)/D10,"-")</f>
        <v>0</v>
      </c>
      <c r="K10" s="6">
        <f t="shared" si="2"/>
        <v>1.3851249623607348E-2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16</v>
      </c>
      <c r="B11" s="7">
        <v>0</v>
      </c>
      <c r="C11" s="7">
        <v>0</v>
      </c>
      <c r="D11" s="7">
        <v>3</v>
      </c>
      <c r="E11" s="7">
        <v>7489</v>
      </c>
      <c r="F11" s="7">
        <v>0</v>
      </c>
      <c r="G11" s="7">
        <v>0</v>
      </c>
      <c r="H11" s="8">
        <v>0</v>
      </c>
      <c r="I11" s="7">
        <v>0</v>
      </c>
      <c r="J11" s="6">
        <f t="shared" ref="J11:K11" si="3">IFERROR((H11-D11)/D11,"-")</f>
        <v>-1</v>
      </c>
      <c r="K11" s="6">
        <f t="shared" si="3"/>
        <v>-1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17</v>
      </c>
      <c r="B12" s="4">
        <v>1</v>
      </c>
      <c r="C12" s="4">
        <v>2627</v>
      </c>
      <c r="D12" s="4">
        <v>2</v>
      </c>
      <c r="E12" s="4">
        <v>6406</v>
      </c>
      <c r="F12" s="4">
        <v>2</v>
      </c>
      <c r="G12" s="4">
        <v>5254</v>
      </c>
      <c r="H12" s="5">
        <v>4</v>
      </c>
      <c r="I12" s="4">
        <v>42390</v>
      </c>
      <c r="J12" s="6">
        <f t="shared" ref="J12:K12" si="4">IFERROR((H12-D12)/D12,"-")</f>
        <v>1</v>
      </c>
      <c r="K12" s="6">
        <f t="shared" si="4"/>
        <v>5.6172338432719329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18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8">
        <v>1</v>
      </c>
      <c r="I13" s="7">
        <v>3757</v>
      </c>
      <c r="J13" s="6" t="str">
        <f t="shared" ref="J13:K13" si="5">IFERROR((H13-D13)/D13,"-")</f>
        <v>-</v>
      </c>
      <c r="K13" s="6" t="str">
        <f t="shared" si="5"/>
        <v>-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19</v>
      </c>
      <c r="B14" s="4">
        <v>0</v>
      </c>
      <c r="C14" s="4">
        <v>0</v>
      </c>
      <c r="D14" s="4">
        <v>0</v>
      </c>
      <c r="E14" s="4">
        <v>0</v>
      </c>
      <c r="F14" s="4">
        <v>1</v>
      </c>
      <c r="G14" s="4">
        <v>11298</v>
      </c>
      <c r="H14" s="5">
        <v>1</v>
      </c>
      <c r="I14" s="4">
        <v>11298</v>
      </c>
      <c r="J14" s="6" t="str">
        <f t="shared" ref="J14:K14" si="6">IFERROR((H14-D14)/D14,"-")</f>
        <v>-</v>
      </c>
      <c r="K14" s="6" t="str">
        <f t="shared" si="6"/>
        <v>-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20</v>
      </c>
      <c r="B15" s="7">
        <v>1</v>
      </c>
      <c r="C15" s="7">
        <v>2170</v>
      </c>
      <c r="D15" s="7">
        <v>1</v>
      </c>
      <c r="E15" s="7">
        <v>2170</v>
      </c>
      <c r="F15" s="7">
        <v>1</v>
      </c>
      <c r="G15" s="7">
        <v>8072</v>
      </c>
      <c r="H15" s="8">
        <v>1</v>
      </c>
      <c r="I15" s="7">
        <v>8072</v>
      </c>
      <c r="J15" s="6">
        <f t="shared" ref="J15:K15" si="7">IFERROR((H15-D15)/D15,"-")</f>
        <v>0</v>
      </c>
      <c r="K15" s="6">
        <f t="shared" si="7"/>
        <v>2.7198156682027648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21</v>
      </c>
      <c r="B16" s="4">
        <v>1</v>
      </c>
      <c r="C16" s="4">
        <v>15643</v>
      </c>
      <c r="D16" s="4">
        <v>2</v>
      </c>
      <c r="E16" s="4">
        <v>31286</v>
      </c>
      <c r="F16" s="4">
        <v>2</v>
      </c>
      <c r="G16" s="4">
        <v>31286</v>
      </c>
      <c r="H16" s="5">
        <v>2</v>
      </c>
      <c r="I16" s="4">
        <v>31286</v>
      </c>
      <c r="J16" s="6">
        <f t="shared" ref="J16:K16" si="8">IFERROR((H16-D16)/D16,"-")</f>
        <v>0</v>
      </c>
      <c r="K16" s="6">
        <f t="shared" si="8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22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8">
        <v>1</v>
      </c>
      <c r="I17" s="7">
        <v>5539</v>
      </c>
      <c r="J17" s="6" t="str">
        <f t="shared" ref="J17:K17" si="9">IFERROR((H17-D17)/D17,"-")</f>
        <v>-</v>
      </c>
      <c r="K17" s="6" t="str">
        <f t="shared" si="9"/>
        <v>-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23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5">
        <v>4</v>
      </c>
      <c r="I18" s="4">
        <v>6530</v>
      </c>
      <c r="J18" s="6" t="str">
        <f t="shared" ref="J18:K18" si="10">IFERROR((H18-D18)/D18,"-")</f>
        <v>-</v>
      </c>
      <c r="K18" s="6" t="str">
        <f t="shared" si="10"/>
        <v>-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24</v>
      </c>
      <c r="B19" s="7">
        <v>2</v>
      </c>
      <c r="C19" s="7">
        <v>13702</v>
      </c>
      <c r="D19" s="7">
        <v>2</v>
      </c>
      <c r="E19" s="7">
        <v>13702</v>
      </c>
      <c r="F19" s="7">
        <v>0</v>
      </c>
      <c r="G19" s="7">
        <v>0</v>
      </c>
      <c r="H19" s="8">
        <v>0</v>
      </c>
      <c r="I19" s="7">
        <v>0</v>
      </c>
      <c r="J19" s="6">
        <f t="shared" ref="J19:K19" si="11">IFERROR((H19-D19)/D19,"-")</f>
        <v>-1</v>
      </c>
      <c r="K19" s="6">
        <f t="shared" si="11"/>
        <v>-1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25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5">
        <v>2</v>
      </c>
      <c r="I20" s="4">
        <v>9226</v>
      </c>
      <c r="J20" s="6" t="str">
        <f t="shared" ref="J20:K20" si="12">IFERROR((H20-D20)/D20,"-")</f>
        <v>-</v>
      </c>
      <c r="K20" s="6" t="str">
        <f t="shared" si="12"/>
        <v>-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hidden="1" customHeight="1" x14ac:dyDescent="0.2">
      <c r="A21" s="3"/>
      <c r="B21" s="7"/>
      <c r="C21" s="7"/>
      <c r="D21" s="7"/>
      <c r="E21" s="7"/>
      <c r="F21" s="7"/>
      <c r="G21" s="7"/>
      <c r="H21" s="8"/>
      <c r="I21" s="7"/>
      <c r="J21" s="6" t="str">
        <f t="shared" ref="J21:K21" si="13">IFERROR((H21-D21)/D21,"-")</f>
        <v>-</v>
      </c>
      <c r="K21" s="6" t="str">
        <f t="shared" si="13"/>
        <v>-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hidden="1" customHeight="1" x14ac:dyDescent="0.2">
      <c r="A22" s="3"/>
      <c r="B22" s="4"/>
      <c r="C22" s="4"/>
      <c r="D22" s="4"/>
      <c r="E22" s="4"/>
      <c r="F22" s="4"/>
      <c r="G22" s="4"/>
      <c r="H22" s="5"/>
      <c r="I22" s="4"/>
      <c r="J22" s="6" t="str">
        <f t="shared" ref="J22:K22" si="14">IFERROR((H22-D22)/D22,"-")</f>
        <v>-</v>
      </c>
      <c r="K22" s="6" t="str">
        <f t="shared" si="14"/>
        <v>-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hidden="1" customHeight="1" x14ac:dyDescent="0.2">
      <c r="A23" s="3"/>
      <c r="B23" s="7"/>
      <c r="C23" s="7"/>
      <c r="D23" s="7"/>
      <c r="E23" s="7"/>
      <c r="F23" s="7"/>
      <c r="G23" s="7"/>
      <c r="H23" s="8"/>
      <c r="I23" s="7"/>
      <c r="J23" s="6" t="str">
        <f t="shared" ref="J23:K23" si="15">IFERROR((H23-D23)/D23,"-")</f>
        <v>-</v>
      </c>
      <c r="K23" s="6" t="str">
        <f t="shared" si="15"/>
        <v>-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hidden="1" customHeight="1" x14ac:dyDescent="0.2">
      <c r="A24" s="3"/>
      <c r="B24" s="4"/>
      <c r="C24" s="4"/>
      <c r="D24" s="4"/>
      <c r="E24" s="4"/>
      <c r="F24" s="4"/>
      <c r="G24" s="4"/>
      <c r="H24" s="5"/>
      <c r="I24" s="4"/>
      <c r="J24" s="6" t="str">
        <f t="shared" ref="J24:K24" si="16">IFERROR((H24-D24)/D24,"-")</f>
        <v>-</v>
      </c>
      <c r="K24" s="6" t="str">
        <f t="shared" si="16"/>
        <v>-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hidden="1" customHeight="1" x14ac:dyDescent="0.2">
      <c r="A25" s="3"/>
      <c r="B25" s="7"/>
      <c r="C25" s="7"/>
      <c r="D25" s="7"/>
      <c r="E25" s="7"/>
      <c r="F25" s="7"/>
      <c r="G25" s="7"/>
      <c r="H25" s="8"/>
      <c r="I25" s="7"/>
      <c r="J25" s="6" t="str">
        <f t="shared" ref="J25:K25" si="17">IFERROR((H25-D25)/D25,"-")</f>
        <v>-</v>
      </c>
      <c r="K25" s="6" t="str">
        <f t="shared" si="17"/>
        <v>-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hidden="1" customHeight="1" x14ac:dyDescent="0.2">
      <c r="A26" s="3"/>
      <c r="B26" s="4"/>
      <c r="C26" s="4"/>
      <c r="D26" s="4"/>
      <c r="E26" s="4"/>
      <c r="F26" s="4"/>
      <c r="G26" s="4"/>
      <c r="H26" s="5"/>
      <c r="I26" s="4"/>
      <c r="J26" s="6" t="str">
        <f t="shared" ref="J26:K26" si="18">IFERROR((H26-D26)/D26,"-")</f>
        <v>-</v>
      </c>
      <c r="K26" s="6" t="str">
        <f t="shared" si="18"/>
        <v>-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hidden="1" customHeight="1" x14ac:dyDescent="0.2">
      <c r="A27" s="3"/>
      <c r="B27" s="7"/>
      <c r="C27" s="7"/>
      <c r="D27" s="7"/>
      <c r="E27" s="7"/>
      <c r="F27" s="7"/>
      <c r="G27" s="7"/>
      <c r="H27" s="8"/>
      <c r="I27" s="7"/>
      <c r="J27" s="6" t="str">
        <f t="shared" ref="J27:K27" si="19">IFERROR((H27-D27)/D27,"-")</f>
        <v>-</v>
      </c>
      <c r="K27" s="6" t="str">
        <f t="shared" si="19"/>
        <v>-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hidden="1" customHeight="1" x14ac:dyDescent="0.2">
      <c r="A28" s="3"/>
      <c r="B28" s="4"/>
      <c r="C28" s="4"/>
      <c r="D28" s="4"/>
      <c r="E28" s="4"/>
      <c r="F28" s="4"/>
      <c r="G28" s="4"/>
      <c r="H28" s="5"/>
      <c r="I28" s="4"/>
      <c r="J28" s="6" t="str">
        <f t="shared" ref="J28:K28" si="20">IFERROR((H28-D28)/D28,"-")</f>
        <v>-</v>
      </c>
      <c r="K28" s="6" t="str">
        <f t="shared" si="20"/>
        <v>-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hidden="1" customHeight="1" x14ac:dyDescent="0.2">
      <c r="A29" s="3"/>
      <c r="B29" s="7"/>
      <c r="C29" s="7"/>
      <c r="D29" s="7"/>
      <c r="E29" s="7"/>
      <c r="F29" s="7"/>
      <c r="G29" s="7"/>
      <c r="H29" s="8"/>
      <c r="I29" s="7"/>
      <c r="J29" s="6" t="str">
        <f t="shared" ref="J29:K29" si="21">IFERROR((H29-D29)/D29,"-")</f>
        <v>-</v>
      </c>
      <c r="K29" s="6" t="str">
        <f t="shared" si="21"/>
        <v>-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>
        <f t="shared" ref="B32:I32" si="24">SUM(B8:B31)</f>
        <v>16</v>
      </c>
      <c r="C32" s="10">
        <f t="shared" si="24"/>
        <v>75913</v>
      </c>
      <c r="D32" s="10">
        <f t="shared" si="24"/>
        <v>30</v>
      </c>
      <c r="E32" s="10">
        <f t="shared" si="24"/>
        <v>146298</v>
      </c>
      <c r="F32" s="10">
        <f t="shared" si="24"/>
        <v>19</v>
      </c>
      <c r="G32" s="10">
        <f t="shared" si="24"/>
        <v>116672</v>
      </c>
      <c r="H32" s="10">
        <f t="shared" si="24"/>
        <v>35</v>
      </c>
      <c r="I32" s="10">
        <f t="shared" si="24"/>
        <v>198951</v>
      </c>
      <c r="J32" s="11">
        <f t="shared" ref="J32:K32" si="25">IFERROR((H32-D32)/D32,"-")</f>
        <v>0.16666666666666666</v>
      </c>
      <c r="K32" s="11">
        <f t="shared" si="25"/>
        <v>0.35990239101013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21" t="s">
        <v>6</v>
      </c>
      <c r="B34" s="24" t="str">
        <f t="shared" ref="B34:B35" si="26">(B5)</f>
        <v>2024</v>
      </c>
      <c r="C34" s="25"/>
      <c r="D34" s="25"/>
      <c r="E34" s="15"/>
      <c r="F34" s="24" t="str">
        <f t="shared" ref="F34:F35" si="27">(F5)</f>
        <v>2025</v>
      </c>
      <c r="G34" s="25"/>
      <c r="H34" s="25"/>
      <c r="I34" s="15"/>
      <c r="J34" s="14" t="str">
        <f>J5</f>
        <v>2024/2025</v>
      </c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22"/>
      <c r="B35" s="14" t="str">
        <f t="shared" si="26"/>
        <v>FEVEREIRO</v>
      </c>
      <c r="C35" s="15"/>
      <c r="D35" s="14" t="str">
        <f>(D6)</f>
        <v>JANEIRO/FEVEREIRO</v>
      </c>
      <c r="E35" s="15"/>
      <c r="F35" s="14" t="str">
        <f t="shared" si="27"/>
        <v>FEVEREIRO</v>
      </c>
      <c r="G35" s="15"/>
      <c r="H35" s="14" t="str">
        <f>(H6)</f>
        <v>JANEIRO/FEVEREIRO</v>
      </c>
      <c r="I35" s="15"/>
      <c r="J35" s="16" t="s">
        <v>2</v>
      </c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23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26</v>
      </c>
      <c r="B37" s="5">
        <v>12</v>
      </c>
      <c r="C37" s="4">
        <v>56804</v>
      </c>
      <c r="D37" s="5">
        <v>24</v>
      </c>
      <c r="E37" s="4">
        <v>124383</v>
      </c>
      <c r="F37" s="12">
        <v>12</v>
      </c>
      <c r="G37" s="4">
        <v>79349</v>
      </c>
      <c r="H37" s="5">
        <v>23</v>
      </c>
      <c r="I37" s="4">
        <v>154015</v>
      </c>
      <c r="J37" s="6">
        <f t="shared" ref="J37:K37" si="28">IFERROR((H37-D37)/D37,"-")</f>
        <v>-4.1666666666666664E-2</v>
      </c>
      <c r="K37" s="6">
        <f t="shared" si="28"/>
        <v>0.23823191272119179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27</v>
      </c>
      <c r="B38" s="8">
        <v>4</v>
      </c>
      <c r="C38" s="7">
        <v>19109</v>
      </c>
      <c r="D38" s="8">
        <v>6</v>
      </c>
      <c r="E38" s="7">
        <v>21915</v>
      </c>
      <c r="F38" s="13">
        <v>7</v>
      </c>
      <c r="G38" s="7">
        <v>37323</v>
      </c>
      <c r="H38" s="8">
        <v>12</v>
      </c>
      <c r="I38" s="7">
        <v>44936</v>
      </c>
      <c r="J38" s="6">
        <f t="shared" ref="J38:K38" si="29">IFERROR((H38-D38)/D38,"-")</f>
        <v>1</v>
      </c>
      <c r="K38" s="6">
        <f t="shared" si="29"/>
        <v>1.0504677161761351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>
        <f t="shared" ref="B39:I39" si="30">SUM(B37:B38)</f>
        <v>16</v>
      </c>
      <c r="C39" s="10">
        <f t="shared" si="30"/>
        <v>75913</v>
      </c>
      <c r="D39" s="10">
        <f t="shared" si="30"/>
        <v>30</v>
      </c>
      <c r="E39" s="10">
        <f t="shared" si="30"/>
        <v>146298</v>
      </c>
      <c r="F39" s="10">
        <f t="shared" si="30"/>
        <v>19</v>
      </c>
      <c r="G39" s="10">
        <f t="shared" si="30"/>
        <v>116672</v>
      </c>
      <c r="H39" s="10">
        <f t="shared" si="30"/>
        <v>35</v>
      </c>
      <c r="I39" s="10">
        <f t="shared" si="30"/>
        <v>198951</v>
      </c>
      <c r="J39" s="11">
        <f t="shared" ref="J39:K39" si="31">IFERROR((H39-D39)/D39,"-")</f>
        <v>0.16666666666666666</v>
      </c>
      <c r="K39" s="11">
        <f t="shared" si="31"/>
        <v>0.35990239101013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2025-04-29T08:52:24Z</cp:lastPrinted>
  <dcterms:created xsi:type="dcterms:W3CDTF">2010-03-23T10:34:53Z</dcterms:created>
  <dcterms:modified xsi:type="dcterms:W3CDTF">2025-04-29T08:54:07Z</dcterms:modified>
</cp:coreProperties>
</file>