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ercial\Site\Estatistica site\"/>
    </mc:Choice>
  </mc:AlternateContent>
  <bookViews>
    <workbookView xWindow="0" yWindow="0" windowWidth="19200" windowHeight="5595"/>
  </bookViews>
  <sheets>
    <sheet name="Dezembro" sheetId="12" r:id="rId1"/>
  </sheets>
  <calcPr calcId="162913"/>
</workbook>
</file>

<file path=xl/calcChain.xml><?xml version="1.0" encoding="utf-8"?>
<calcChain xmlns="http://schemas.openxmlformats.org/spreadsheetml/2006/main">
  <c r="O14" i="12" l="1"/>
  <c r="O13" i="12"/>
  <c r="O12" i="12"/>
  <c r="O10" i="12"/>
  <c r="O9" i="12"/>
  <c r="P14" i="12"/>
  <c r="P13" i="12"/>
  <c r="P12" i="12"/>
  <c r="P11" i="12"/>
  <c r="P10" i="12"/>
  <c r="P9" i="12"/>
  <c r="N14" i="12"/>
  <c r="N13" i="12"/>
  <c r="N12" i="12"/>
  <c r="N11" i="12"/>
  <c r="N10" i="12"/>
  <c r="N9" i="12"/>
  <c r="O11" i="12"/>
  <c r="I14" i="12" l="1"/>
  <c r="H14" i="12"/>
  <c r="M13" i="12"/>
  <c r="M12" i="12"/>
  <c r="M11" i="12"/>
  <c r="M10" i="12"/>
  <c r="J13" i="12"/>
  <c r="J12" i="12"/>
  <c r="J11" i="12"/>
  <c r="J10" i="12"/>
  <c r="J9" i="12"/>
  <c r="J14" i="12" s="1"/>
  <c r="G13" i="12"/>
  <c r="G12" i="12"/>
  <c r="G11" i="12"/>
  <c r="G10" i="12"/>
  <c r="D13" i="12"/>
  <c r="D12" i="12"/>
  <c r="D11" i="12"/>
  <c r="D10" i="12"/>
  <c r="L9" i="12"/>
  <c r="L14" i="12" s="1"/>
  <c r="K9" i="12"/>
  <c r="K14" i="12" s="1"/>
  <c r="I9" i="12"/>
  <c r="H9" i="12"/>
  <c r="F9" i="12"/>
  <c r="F14" i="12" s="1"/>
  <c r="E9" i="12"/>
  <c r="E14" i="12" s="1"/>
  <c r="C9" i="12"/>
  <c r="C14" i="12" s="1"/>
  <c r="B9" i="12"/>
  <c r="B14" i="12" s="1"/>
  <c r="D9" i="12" l="1"/>
  <c r="D14" i="12" s="1"/>
  <c r="G9" i="12"/>
  <c r="G14" i="12" s="1"/>
  <c r="M9" i="12"/>
  <c r="M14" i="12" s="1"/>
</calcChain>
</file>

<file path=xl/sharedStrings.xml><?xml version="1.0" encoding="utf-8"?>
<sst xmlns="http://schemas.openxmlformats.org/spreadsheetml/2006/main" count="39" uniqueCount="17">
  <si>
    <t>Grupos de Mercadorias</t>
  </si>
  <si>
    <t>Carga</t>
  </si>
  <si>
    <t>Descarga</t>
  </si>
  <si>
    <t>Total</t>
  </si>
  <si>
    <t>CARGA GERAL</t>
  </si>
  <si>
    <t>FRACIONADA</t>
  </si>
  <si>
    <t>CONTENTORES</t>
  </si>
  <si>
    <t>0</t>
  </si>
  <si>
    <t>GRANEL SÓLIDO</t>
  </si>
  <si>
    <t>GRANEL LÍQUIDO</t>
  </si>
  <si>
    <t xml:space="preserve">Total   </t>
  </si>
  <si>
    <t>Movimento de Mercadorias Segundo o Grupo</t>
  </si>
  <si>
    <t>toneladas</t>
  </si>
  <si>
    <t>DEZEMBRO</t>
  </si>
  <si>
    <t>JANEIRO / DEZEMBRO</t>
  </si>
  <si>
    <t>Porto de Viana do Castelo</t>
  </si>
  <si>
    <t>2020 / 2021 Variação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</si>
</sst>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;#\ ###\ ###;0"/>
    <numFmt numFmtId="165" formatCode="0.0%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8"/>
      <color rgb="FFFFFFFF"/>
      <name val="Tahoma"/>
      <family val="2"/>
    </font>
    <font>
      <b/>
      <sz val="12"/>
      <color rgb="FF000000"/>
      <name val="Arial"/>
      <family val="2"/>
    </font>
    <font>
      <b/>
      <sz val="8"/>
      <color rgb="FF000084"/>
      <name val="Tahoma"/>
      <family val="2"/>
    </font>
    <font>
      <sz val="8"/>
      <color rgb="FF000000"/>
      <name val="Tahoma"/>
      <family val="2"/>
    </font>
    <font>
      <b/>
      <u/>
      <sz val="8"/>
      <color rgb="FFFFFFFF"/>
      <name val="Tahoma"/>
      <family val="2"/>
    </font>
    <font>
      <b/>
      <sz val="12"/>
      <color rgb="FF000084"/>
      <name val="Tahoma"/>
      <family val="2"/>
    </font>
    <font>
      <b/>
      <sz val="14"/>
      <color indexed="18"/>
      <name val="Tahoma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4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CEFFFF"/>
      </left>
      <right style="thin">
        <color rgb="FFCEFFFF"/>
      </right>
      <top style="thin">
        <color rgb="FFCEFFFF"/>
      </top>
      <bottom/>
      <diagonal/>
    </border>
    <border>
      <left style="thin">
        <color rgb="FFCEFFFF"/>
      </left>
      <right style="thin">
        <color rgb="FFCEFFFF"/>
      </right>
      <top style="thin">
        <color rgb="FFCEFFFF"/>
      </top>
      <bottom style="thin">
        <color rgb="FFCEFFFF"/>
      </bottom>
      <diagonal/>
    </border>
    <border>
      <left style="thin">
        <color rgb="FFCEFFFF"/>
      </left>
      <right style="thin">
        <color rgb="FFCEFFFF"/>
      </right>
      <top/>
      <bottom style="thin">
        <color rgb="FFCEFFFF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49" fontId="6" fillId="5" borderId="5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Alignment="1">
      <alignment horizontal="center" vertical="center"/>
    </xf>
    <xf numFmtId="165" fontId="4" fillId="2" borderId="5" xfId="1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right" vertical="center"/>
    </xf>
    <xf numFmtId="165" fontId="5" fillId="4" borderId="5" xfId="0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C1" workbookViewId="0">
      <selection activeCell="P19" sqref="P19"/>
    </sheetView>
  </sheetViews>
  <sheetFormatPr defaultRowHeight="12.75" x14ac:dyDescent="0.2"/>
  <cols>
    <col min="1" max="1" width="21.28515625" customWidth="1"/>
    <col min="2" max="2" width="7.42578125" customWidth="1"/>
    <col min="3" max="3" width="8.140625" customWidth="1"/>
    <col min="4" max="4" width="8" customWidth="1"/>
    <col min="5" max="5" width="8.85546875" customWidth="1"/>
    <col min="6" max="6" width="9.140625" customWidth="1"/>
    <col min="7" max="7" width="9.5703125" customWidth="1"/>
    <col min="8" max="8" width="7.7109375" customWidth="1"/>
    <col min="9" max="10" width="8" customWidth="1"/>
    <col min="11" max="11" width="8.140625" customWidth="1"/>
    <col min="12" max="12" width="10" customWidth="1"/>
    <col min="13" max="13" width="9.140625" customWidth="1"/>
    <col min="14" max="14" width="6.28515625" bestFit="1" customWidth="1"/>
    <col min="15" max="15" width="8.5703125" bestFit="1" customWidth="1"/>
    <col min="16" max="16" width="5.7109375" bestFit="1" customWidth="1"/>
    <col min="17" max="17" width="4.85546875" customWidth="1"/>
  </cols>
  <sheetData>
    <row r="1" spans="1:16" s="1" customFormat="1" ht="16.350000000000001" customHeight="1" x14ac:dyDescent="0.15"/>
    <row r="2" spans="1:16" s="1" customFormat="1" ht="14.25" customHeight="1" x14ac:dyDescent="0.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 customHeight="1" x14ac:dyDescent="0.1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4.7" customHeight="1" x14ac:dyDescent="0.15"/>
    <row r="5" spans="1:16" s="1" customFormat="1" ht="12.4" customHeight="1" x14ac:dyDescent="0.15">
      <c r="N5" s="16" t="s">
        <v>12</v>
      </c>
      <c r="O5" s="16"/>
      <c r="P5" s="16"/>
    </row>
    <row r="6" spans="1:16" s="1" customFormat="1" ht="12.75" customHeight="1" x14ac:dyDescent="0.15">
      <c r="A6" s="13" t="s">
        <v>0</v>
      </c>
      <c r="B6" s="14">
        <v>2020</v>
      </c>
      <c r="C6" s="14"/>
      <c r="D6" s="14"/>
      <c r="E6" s="14"/>
      <c r="F6" s="14"/>
      <c r="G6" s="14"/>
      <c r="H6" s="14">
        <v>2021</v>
      </c>
      <c r="I6" s="14"/>
      <c r="J6" s="14"/>
      <c r="K6" s="14"/>
      <c r="L6" s="14"/>
      <c r="M6" s="14"/>
      <c r="N6" s="17" t="s">
        <v>16</v>
      </c>
      <c r="O6" s="17"/>
      <c r="P6" s="17"/>
    </row>
    <row r="7" spans="1:16" s="1" customFormat="1" ht="12.75" customHeight="1" x14ac:dyDescent="0.15">
      <c r="A7" s="13"/>
      <c r="B7" s="15" t="s">
        <v>13</v>
      </c>
      <c r="C7" s="15"/>
      <c r="D7" s="15"/>
      <c r="E7" s="15" t="s">
        <v>14</v>
      </c>
      <c r="F7" s="15"/>
      <c r="G7" s="15"/>
      <c r="H7" s="15" t="s">
        <v>13</v>
      </c>
      <c r="I7" s="15"/>
      <c r="J7" s="15"/>
      <c r="K7" s="15" t="s">
        <v>14</v>
      </c>
      <c r="L7" s="15"/>
      <c r="M7" s="15"/>
      <c r="N7" s="17"/>
      <c r="O7" s="17"/>
      <c r="P7" s="17"/>
    </row>
    <row r="8" spans="1:16" s="1" customFormat="1" ht="12.2" customHeight="1" x14ac:dyDescent="0.25">
      <c r="A8" s="3"/>
      <c r="B8" s="2" t="s">
        <v>1</v>
      </c>
      <c r="C8" s="2" t="s">
        <v>2</v>
      </c>
      <c r="D8" s="2" t="s">
        <v>3</v>
      </c>
      <c r="E8" s="2" t="s">
        <v>1</v>
      </c>
      <c r="F8" s="2" t="s">
        <v>2</v>
      </c>
      <c r="G8" s="2" t="s">
        <v>3</v>
      </c>
      <c r="H8" s="2" t="s">
        <v>1</v>
      </c>
      <c r="I8" s="2" t="s">
        <v>2</v>
      </c>
      <c r="J8" s="2" t="s">
        <v>3</v>
      </c>
      <c r="K8" s="2" t="s">
        <v>1</v>
      </c>
      <c r="L8" s="2" t="s">
        <v>2</v>
      </c>
      <c r="M8" s="2" t="s">
        <v>3</v>
      </c>
      <c r="N8" s="2" t="s">
        <v>1</v>
      </c>
      <c r="O8" s="2" t="s">
        <v>2</v>
      </c>
      <c r="P8" s="2" t="s">
        <v>3</v>
      </c>
    </row>
    <row r="9" spans="1:16" s="1" customFormat="1" ht="12.2" customHeight="1" x14ac:dyDescent="0.15">
      <c r="A9" s="4" t="s">
        <v>4</v>
      </c>
      <c r="B9" s="5">
        <f>SUM(B10:B11)</f>
        <v>13251.471</v>
      </c>
      <c r="C9" s="5">
        <f>SUM(C10:C11)</f>
        <v>23.7</v>
      </c>
      <c r="D9" s="5">
        <f>SUM(B9:C9)</f>
        <v>13275.171</v>
      </c>
      <c r="E9" s="5">
        <f>SUM(E10:E11)</f>
        <v>150791.33899999998</v>
      </c>
      <c r="F9" s="5">
        <f>SUM(F10:F11)</f>
        <v>19562.063999999998</v>
      </c>
      <c r="G9" s="5">
        <f t="shared" ref="G9:G14" si="0">SUM(E9:F9)</f>
        <v>170353.40299999999</v>
      </c>
      <c r="H9" s="5">
        <f>SUM(H10:H11)</f>
        <v>11013.473</v>
      </c>
      <c r="I9" s="5">
        <f>SUM(I10:I11)</f>
        <v>0</v>
      </c>
      <c r="J9" s="5">
        <f t="shared" ref="J9:J14" si="1">SUM(H9:I9)</f>
        <v>11013.473</v>
      </c>
      <c r="K9" s="5">
        <f>SUM(K10:K11)</f>
        <v>156731.23299999998</v>
      </c>
      <c r="L9" s="5">
        <f>SUM(L10:L11)</f>
        <v>19017.365999999998</v>
      </c>
      <c r="M9" s="5">
        <f t="shared" ref="M9:M14" si="2">SUM(K9:L9)</f>
        <v>175748.59899999999</v>
      </c>
      <c r="N9" s="19">
        <f t="shared" ref="N9:N14" si="3">IFERROR(K9/E9-1,"-")</f>
        <v>3.9391479904558713E-2</v>
      </c>
      <c r="O9" s="19">
        <f t="shared" ref="O9:O10" si="4">IFERROR(L9/F9-1,"-")</f>
        <v>-2.7844607808255817E-2</v>
      </c>
      <c r="P9" s="20">
        <f t="shared" ref="P9:P14" si="5">IFERROR(M9/G9-1,"-")</f>
        <v>3.1670608892972796E-2</v>
      </c>
    </row>
    <row r="10" spans="1:16" s="1" customFormat="1" ht="12.2" customHeight="1" x14ac:dyDescent="0.15">
      <c r="A10" s="6" t="s">
        <v>5</v>
      </c>
      <c r="B10" s="7">
        <v>13251.471</v>
      </c>
      <c r="C10" s="7">
        <v>23.7</v>
      </c>
      <c r="D10" s="7">
        <f t="shared" ref="D10:D14" si="6">SUM(B10:C10)</f>
        <v>13275.171</v>
      </c>
      <c r="E10" s="7">
        <v>150763.34899999999</v>
      </c>
      <c r="F10" s="7">
        <v>19562.063999999998</v>
      </c>
      <c r="G10" s="7">
        <f t="shared" si="0"/>
        <v>170325.413</v>
      </c>
      <c r="H10" s="7">
        <v>11013.473</v>
      </c>
      <c r="I10" s="7" t="s">
        <v>7</v>
      </c>
      <c r="J10" s="7">
        <f t="shared" si="1"/>
        <v>11013.473</v>
      </c>
      <c r="K10" s="7">
        <v>156723.77299999999</v>
      </c>
      <c r="L10" s="7">
        <v>18993.766</v>
      </c>
      <c r="M10" s="7">
        <f t="shared" si="2"/>
        <v>175717.53899999999</v>
      </c>
      <c r="N10" s="21">
        <f t="shared" si="3"/>
        <v>3.9534966817432515E-2</v>
      </c>
      <c r="O10" s="21">
        <f t="shared" si="4"/>
        <v>-2.9051024472673159E-2</v>
      </c>
      <c r="P10" s="21">
        <f t="shared" si="5"/>
        <v>3.1657789081656285E-2</v>
      </c>
    </row>
    <row r="11" spans="1:16" s="1" customFormat="1" ht="12.2" customHeight="1" x14ac:dyDescent="0.15">
      <c r="A11" s="6" t="s">
        <v>6</v>
      </c>
      <c r="B11" s="8" t="s">
        <v>7</v>
      </c>
      <c r="C11" s="8" t="s">
        <v>7</v>
      </c>
      <c r="D11" s="8">
        <f t="shared" si="6"/>
        <v>0</v>
      </c>
      <c r="E11" s="8">
        <v>27.99</v>
      </c>
      <c r="F11" s="8" t="s">
        <v>7</v>
      </c>
      <c r="G11" s="8">
        <f t="shared" si="0"/>
        <v>27.99</v>
      </c>
      <c r="H11" s="8" t="s">
        <v>7</v>
      </c>
      <c r="I11" s="8" t="s">
        <v>7</v>
      </c>
      <c r="J11" s="8">
        <f t="shared" si="1"/>
        <v>0</v>
      </c>
      <c r="K11" s="8">
        <v>7.46</v>
      </c>
      <c r="L11" s="8">
        <v>23.6</v>
      </c>
      <c r="M11" s="8">
        <f t="shared" si="2"/>
        <v>31.060000000000002</v>
      </c>
      <c r="N11" s="22">
        <f t="shared" si="3"/>
        <v>-0.73347624151482671</v>
      </c>
      <c r="O11" s="22" t="str">
        <f>IFERROR(L11/F11-1,"-")</f>
        <v>-</v>
      </c>
      <c r="P11" s="22">
        <f t="shared" si="5"/>
        <v>0.10968202929617732</v>
      </c>
    </row>
    <row r="12" spans="1:16" s="1" customFormat="1" ht="12.2" customHeight="1" x14ac:dyDescent="0.15">
      <c r="A12" s="9" t="s">
        <v>8</v>
      </c>
      <c r="B12" s="7">
        <v>4074.1880000000001</v>
      </c>
      <c r="C12" s="7">
        <v>8285.08</v>
      </c>
      <c r="D12" s="7">
        <f t="shared" si="6"/>
        <v>12359.268</v>
      </c>
      <c r="E12" s="7">
        <v>73476.652000000002</v>
      </c>
      <c r="F12" s="7">
        <v>74097.785999999993</v>
      </c>
      <c r="G12" s="7">
        <f t="shared" si="0"/>
        <v>147574.43799999999</v>
      </c>
      <c r="H12" s="7">
        <v>3035.48</v>
      </c>
      <c r="I12" s="7">
        <v>10328.083000000001</v>
      </c>
      <c r="J12" s="7">
        <f t="shared" si="1"/>
        <v>13363.563</v>
      </c>
      <c r="K12" s="7">
        <v>58131.59</v>
      </c>
      <c r="L12" s="7">
        <v>91793.25</v>
      </c>
      <c r="M12" s="7">
        <f t="shared" si="2"/>
        <v>149924.84</v>
      </c>
      <c r="N12" s="21">
        <f t="shared" si="3"/>
        <v>-0.20884269468347583</v>
      </c>
      <c r="O12" s="21">
        <f t="shared" ref="O12:O14" si="7">IFERROR(L12/F12-1,"-")</f>
        <v>0.23881231755021681</v>
      </c>
      <c r="P12" s="21">
        <f t="shared" si="5"/>
        <v>1.5926891078521299E-2</v>
      </c>
    </row>
    <row r="13" spans="1:16" s="1" customFormat="1" ht="12.2" customHeight="1" x14ac:dyDescent="0.15">
      <c r="A13" s="9" t="s">
        <v>9</v>
      </c>
      <c r="B13" s="8">
        <v>3958.2719999999999</v>
      </c>
      <c r="C13" s="8" t="s">
        <v>7</v>
      </c>
      <c r="D13" s="8">
        <f t="shared" si="6"/>
        <v>3958.2719999999999</v>
      </c>
      <c r="E13" s="8">
        <v>39237.15</v>
      </c>
      <c r="F13" s="8" t="s">
        <v>7</v>
      </c>
      <c r="G13" s="8">
        <f t="shared" si="0"/>
        <v>39237.15</v>
      </c>
      <c r="H13" s="8" t="s">
        <v>7</v>
      </c>
      <c r="I13" s="8">
        <v>3624.3310000000001</v>
      </c>
      <c r="J13" s="8">
        <f t="shared" si="1"/>
        <v>3624.3310000000001</v>
      </c>
      <c r="K13" s="8">
        <v>23696.767</v>
      </c>
      <c r="L13" s="8">
        <v>27407.688999999998</v>
      </c>
      <c r="M13" s="8">
        <f t="shared" si="2"/>
        <v>51104.455999999998</v>
      </c>
      <c r="N13" s="22">
        <f t="shared" si="3"/>
        <v>-0.39606299132327405</v>
      </c>
      <c r="O13" s="22" t="str">
        <f t="shared" si="7"/>
        <v>-</v>
      </c>
      <c r="P13" s="22">
        <f t="shared" si="5"/>
        <v>0.30245076413551941</v>
      </c>
    </row>
    <row r="14" spans="1:16" s="1" customFormat="1" ht="14.65" customHeight="1" x14ac:dyDescent="0.15">
      <c r="A14" s="10" t="s">
        <v>10</v>
      </c>
      <c r="B14" s="11">
        <f>+B9+B12+B13</f>
        <v>21283.931</v>
      </c>
      <c r="C14" s="11">
        <f t="shared" ref="C14:M14" si="8">+C9+C12+C13</f>
        <v>8308.7800000000007</v>
      </c>
      <c r="D14" s="11">
        <f t="shared" si="8"/>
        <v>29592.710999999999</v>
      </c>
      <c r="E14" s="11">
        <f t="shared" si="8"/>
        <v>263505.141</v>
      </c>
      <c r="F14" s="11">
        <f t="shared" si="8"/>
        <v>93659.849999999991</v>
      </c>
      <c r="G14" s="11">
        <f t="shared" si="8"/>
        <v>357164.99100000004</v>
      </c>
      <c r="H14" s="11">
        <f t="shared" si="8"/>
        <v>14048.953</v>
      </c>
      <c r="I14" s="11">
        <f t="shared" si="8"/>
        <v>13952.414000000001</v>
      </c>
      <c r="J14" s="11">
        <f t="shared" si="8"/>
        <v>28001.366999999998</v>
      </c>
      <c r="K14" s="11">
        <f t="shared" si="8"/>
        <v>238559.58999999997</v>
      </c>
      <c r="L14" s="11">
        <f t="shared" si="8"/>
        <v>138218.30499999999</v>
      </c>
      <c r="M14" s="11">
        <f t="shared" si="8"/>
        <v>376777.89500000002</v>
      </c>
      <c r="N14" s="23">
        <f t="shared" si="3"/>
        <v>-9.4668175752973371E-2</v>
      </c>
      <c r="O14" s="23">
        <f t="shared" si="7"/>
        <v>0.47574766562192883</v>
      </c>
      <c r="P14" s="23">
        <f t="shared" si="5"/>
        <v>5.4912727994665067E-2</v>
      </c>
    </row>
    <row r="15" spans="1:16" s="1" customFormat="1" ht="16.7" customHeight="1" x14ac:dyDescent="0.15"/>
  </sheetData>
  <mergeCells count="11">
    <mergeCell ref="A2:P2"/>
    <mergeCell ref="A3:P3"/>
    <mergeCell ref="A6:A7"/>
    <mergeCell ref="B6:G6"/>
    <mergeCell ref="B7:D7"/>
    <mergeCell ref="E7:G7"/>
    <mergeCell ref="H6:M6"/>
    <mergeCell ref="H7:J7"/>
    <mergeCell ref="K7:M7"/>
    <mergeCell ref="N5:P5"/>
    <mergeCell ref="N6:P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Elisabete Viana</cp:lastModifiedBy>
  <cp:lastPrinted>2021-03-26T16:02:52Z</cp:lastPrinted>
  <dcterms:created xsi:type="dcterms:W3CDTF">2010-03-23T10:34:53Z</dcterms:created>
  <dcterms:modified xsi:type="dcterms:W3CDTF">2022-01-17T09:45:57Z</dcterms:modified>
</cp:coreProperties>
</file>