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PTVDC 12_2024\"/>
    </mc:Choice>
  </mc:AlternateContent>
  <xr:revisionPtr revIDLastSave="0" documentId="14_{83BC6742-37E0-4E1A-9DAA-AF302B405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5" i="1" s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<sst xmlns="http://schemas.openxmlformats.org/spreadsheetml/2006/main" count="31" uniqueCount="19">
  <si>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</si>
  <si>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</si>
  <si>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</si>
  <si>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</si>
  <si>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</si>
  <si>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</si>
  <si>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</si>
  <si>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</si>
  <si>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</si>
  <si>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</si>
  <si>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</si>
  <si>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</si>
  <si>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</si>
  <si>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</si>
  <si>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</si>
  <si>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2023</t>
  </si>
  <si>
    <t>2024</t>
  </si>
  <si>
    <t>DEZEMBRO</t>
  </si>
  <si>
    <t>JANEIRO/DEZEMBRO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</si>
</sst>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I25" sqref="I25"/>
    </sheetView>
  </sheetViews>
  <sheetFormatPr defaultRowHeight="12.75" x14ac:dyDescent="0.2"/>
  <cols>
    <col min="1" max="1" width="21.28515625" customWidth="1" collapsed="1"/>
    <col min="2" max="2" width="7.42578125" customWidth="1" collapsed="1"/>
    <col min="3" max="3" width="8.140625" customWidth="1" collapsed="1"/>
    <col min="4" max="4" width="8" customWidth="1" collapsed="1"/>
    <col min="5" max="5" width="8.85546875" customWidth="1" collapsed="1"/>
    <col min="6" max="6" width="9.140625" customWidth="1" collapsed="1"/>
    <col min="7" max="7" width="9.5703125" customWidth="1" collapsed="1"/>
    <col min="8" max="8" width="7.7109375" customWidth="1" collapsed="1"/>
    <col min="9" max="10" width="8" customWidth="1" collapsed="1"/>
    <col min="11" max="11" width="8.140625" customWidth="1" collapsed="1"/>
    <col min="12" max="12" width="10" customWidth="1" collapsed="1"/>
    <col min="13" max="13" width="9.140625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2024 / 2023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DEZEMBRO</v>
      </c>
      <c r="I7" s="19"/>
      <c r="J7" s="19"/>
      <c r="K7" s="21" t="str">
        <f>E7</f>
        <v>JANEIRO/DEZEMBRO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11777.288</v>
      </c>
      <c r="C9" s="5">
        <f t="shared" ref="C9:M9" si="0">SUM(C10:C12)</f>
        <v>9.1999999999999993</v>
      </c>
      <c r="D9" s="5">
        <f t="shared" si="0"/>
        <v>11786.488000000001</v>
      </c>
      <c r="E9" s="5">
        <f t="shared" si="0"/>
        <v>136512.21299999999</v>
      </c>
      <c r="F9" s="5">
        <f t="shared" si="0"/>
        <v>19232.147000000001</v>
      </c>
      <c r="G9" s="5">
        <f t="shared" si="0"/>
        <v>155744.35999999999</v>
      </c>
      <c r="H9" s="5">
        <f t="shared" si="0"/>
        <v>13472.725000000002</v>
      </c>
      <c r="I9" s="5">
        <f t="shared" si="0"/>
        <v>38.4</v>
      </c>
      <c r="J9" s="5">
        <f t="shared" si="0"/>
        <v>13511.125000000002</v>
      </c>
      <c r="K9" s="5">
        <f t="shared" si="0"/>
        <v>164440.61299999998</v>
      </c>
      <c r="L9" s="5">
        <f t="shared" si="0"/>
        <v>12883.011</v>
      </c>
      <c r="M9" s="5">
        <f t="shared" si="0"/>
        <v>177323.62399999998</v>
      </c>
      <c r="N9" s="13">
        <f>IFERROR((K9-E9)/E9,"-")</f>
        <v>0.20458535823457785</v>
      </c>
      <c r="O9" s="13">
        <f t="shared" ref="O9:P15" si="1">IFERROR((L9-F9)/F9,"-")</f>
        <v>-0.33013142006454088</v>
      </c>
      <c r="P9" s="13">
        <f t="shared" si="1"/>
        <v>0.13855566904637828</v>
      </c>
    </row>
    <row r="10" spans="1:16" s="1" customFormat="1" ht="15" customHeight="1" x14ac:dyDescent="0.15">
      <c r="A10" s="9" t="s">
        <v>5</v>
      </c>
      <c r="B10" s="6">
        <v>11763.288</v>
      </c>
      <c r="C10" s="6"/>
      <c r="D10" s="6">
        <v>11763.288</v>
      </c>
      <c r="E10" s="6">
        <v>136482.21299999999</v>
      </c>
      <c r="F10" s="6">
        <v>19083.316999999999</v>
      </c>
      <c r="G10" s="6">
        <v>155565.53</v>
      </c>
      <c r="H10" s="6">
        <v>13455.725000000002</v>
      </c>
      <c r="I10" s="6">
        <v>20</v>
      </c>
      <c r="J10" s="6">
        <v>13475.725000000002</v>
      </c>
      <c r="K10" s="6">
        <v>164114.44899999999</v>
      </c>
      <c r="L10" s="6">
        <v>12655.206</v>
      </c>
      <c r="M10" s="6">
        <v>176769.655</v>
      </c>
      <c r="N10" s="11">
        <f>IFERROR((K10-E10)/E10,"-")</f>
        <v>0.2024603455103707</v>
      </c>
      <c r="O10" s="11">
        <f t="shared" si="1"/>
        <v>-0.3368445328451023</v>
      </c>
      <c r="P10" s="11">
        <f t="shared" si="1"/>
        <v>0.13630349216822005</v>
      </c>
    </row>
    <row r="11" spans="1:16" s="1" customFormat="1" ht="15" customHeight="1" x14ac:dyDescent="0.15">
      <c r="A11" s="9" t="s">
        <v>6</v>
      </c>
      <c r="B11" s="6"/>
      <c r="C11" s="6"/>
      <c r="D11" s="6"/>
      <c r="E11" s="6">
        <v>0</v>
      </c>
      <c r="F11" s="6">
        <v>0</v>
      </c>
      <c r="G11" s="6">
        <v>0</v>
      </c>
      <c r="H11" s="6"/>
      <c r="I11" s="6"/>
      <c r="J11" s="6"/>
      <c r="K11" s="6">
        <v>109.11000000000001</v>
      </c>
      <c r="L11" s="6">
        <v>116.13499999999999</v>
      </c>
      <c r="M11" s="6">
        <v>225.245</v>
      </c>
      <c r="N11" s="11" t="str">
        <f t="shared" ref="N11:N15" si="2">IFERROR((K11-E11)/E11,"-")</f>
        <v>-</v>
      </c>
      <c r="O11" s="11" t="str">
        <f t="shared" si="1"/>
        <v>-</v>
      </c>
      <c r="P11" s="11" t="str">
        <f t="shared" si="1"/>
        <v>-</v>
      </c>
    </row>
    <row r="12" spans="1:16" s="1" customFormat="1" ht="15" customHeight="1" x14ac:dyDescent="0.15">
      <c r="A12" s="9" t="s">
        <v>12</v>
      </c>
      <c r="B12" s="6">
        <v>14</v>
      </c>
      <c r="C12" s="6">
        <v>9.1999999999999993</v>
      </c>
      <c r="D12" s="6">
        <v>23.2</v>
      </c>
      <c r="E12" s="6">
        <v>30</v>
      </c>
      <c r="F12" s="6">
        <v>148.82999999999998</v>
      </c>
      <c r="G12" s="6">
        <v>178.82999999999998</v>
      </c>
      <c r="H12" s="6">
        <v>17</v>
      </c>
      <c r="I12" s="6">
        <v>18.399999999999999</v>
      </c>
      <c r="J12" s="6">
        <v>35.4</v>
      </c>
      <c r="K12" s="6">
        <v>217.054</v>
      </c>
      <c r="L12" s="6">
        <v>111.67</v>
      </c>
      <c r="M12" s="6">
        <v>328.72399999999999</v>
      </c>
      <c r="N12" s="11">
        <f t="shared" si="2"/>
        <v>6.2351333333333336</v>
      </c>
      <c r="O12" s="11">
        <f t="shared" si="1"/>
        <v>-0.24968084391587708</v>
      </c>
      <c r="P12" s="11">
        <f t="shared" si="1"/>
        <v>0.8381926969747806</v>
      </c>
    </row>
    <row r="13" spans="1:16" s="1" customFormat="1" ht="18.2" customHeight="1" x14ac:dyDescent="0.15">
      <c r="A13" s="4" t="s">
        <v>7</v>
      </c>
      <c r="B13" s="5">
        <v>5020.6399999999994</v>
      </c>
      <c r="C13" s="5">
        <v>4772.16</v>
      </c>
      <c r="D13" s="5">
        <v>9792.7999999999993</v>
      </c>
      <c r="E13" s="5">
        <v>40159.983</v>
      </c>
      <c r="F13" s="5">
        <v>84565.053</v>
      </c>
      <c r="G13" s="5">
        <v>124725.03599999999</v>
      </c>
      <c r="H13" s="5">
        <v>6315.12</v>
      </c>
      <c r="I13" s="5">
        <v>6956.0739999999996</v>
      </c>
      <c r="J13" s="5">
        <v>13271.194</v>
      </c>
      <c r="K13" s="5">
        <v>28454.36</v>
      </c>
      <c r="L13" s="5">
        <v>94227.562000000005</v>
      </c>
      <c r="M13" s="5">
        <v>122681.92200000001</v>
      </c>
      <c r="N13" s="11">
        <f t="shared" si="2"/>
        <v>-0.29147479967807755</v>
      </c>
      <c r="O13" s="11">
        <f t="shared" si="1"/>
        <v>0.11426125399578482</v>
      </c>
      <c r="P13" s="11">
        <f t="shared" si="1"/>
        <v>-1.6380945362084218E-2</v>
      </c>
    </row>
    <row r="14" spans="1:16" s="1" customFormat="1" ht="18.2" customHeight="1" x14ac:dyDescent="0.15">
      <c r="A14" s="4" t="s">
        <v>8</v>
      </c>
      <c r="B14" s="5"/>
      <c r="C14" s="5">
        <v>1999.7890000000002</v>
      </c>
      <c r="D14" s="5">
        <v>1999.7890000000002</v>
      </c>
      <c r="E14" s="5"/>
      <c r="F14" s="5">
        <v>26344.102999999996</v>
      </c>
      <c r="G14" s="5">
        <v>26344.102999999996</v>
      </c>
      <c r="H14" s="5"/>
      <c r="I14" s="5"/>
      <c r="J14" s="5"/>
      <c r="K14" s="5"/>
      <c r="L14" s="5">
        <v>22140.562000000002</v>
      </c>
      <c r="M14" s="5">
        <v>22140.562000000002</v>
      </c>
      <c r="N14" s="11" t="str">
        <f t="shared" si="2"/>
        <v>-</v>
      </c>
      <c r="O14" s="11">
        <f t="shared" si="1"/>
        <v>-0.15956288206130967</v>
      </c>
      <c r="P14" s="11">
        <f t="shared" si="1"/>
        <v>-0.15956288206130967</v>
      </c>
    </row>
    <row r="15" spans="1:16" s="1" customFormat="1" ht="21.95" customHeight="1" x14ac:dyDescent="0.15">
      <c r="A15" s="7" t="s">
        <v>9</v>
      </c>
      <c r="B15" s="8">
        <f>SUM(B9,B13,B14)</f>
        <v>16797.928</v>
      </c>
      <c r="C15" s="8">
        <f t="shared" ref="C15:M15" si="3">SUM(C9,C13,C14)</f>
        <v>6781.1489999999994</v>
      </c>
      <c r="D15" s="8">
        <f t="shared" si="3"/>
        <v>23579.077000000001</v>
      </c>
      <c r="E15" s="8">
        <f t="shared" si="3"/>
        <v>176672.196</v>
      </c>
      <c r="F15" s="8">
        <f t="shared" si="3"/>
        <v>130141.30299999999</v>
      </c>
      <c r="G15" s="8">
        <f t="shared" si="3"/>
        <v>306813.49899999995</v>
      </c>
      <c r="H15" s="8">
        <f t="shared" si="3"/>
        <v>19787.845000000001</v>
      </c>
      <c r="I15" s="8">
        <f t="shared" si="3"/>
        <v>6994.4739999999993</v>
      </c>
      <c r="J15" s="8">
        <f t="shared" si="3"/>
        <v>26782.319000000003</v>
      </c>
      <c r="K15" s="8">
        <f t="shared" si="3"/>
        <v>192894.973</v>
      </c>
      <c r="L15" s="8">
        <f t="shared" si="3"/>
        <v>129251.13500000001</v>
      </c>
      <c r="M15" s="8">
        <f t="shared" si="3"/>
        <v>322146.10799999995</v>
      </c>
      <c r="N15" s="12">
        <f t="shared" si="2"/>
        <v>9.182416569950827E-2</v>
      </c>
      <c r="O15" s="12">
        <f t="shared" si="1"/>
        <v>-6.8400114297301612E-3</v>
      </c>
      <c r="P15" s="12">
        <f t="shared" si="1"/>
        <v>4.9973710576534963E-2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2024-12-03T17:35:13Z</cp:lastPrinted>
  <dcterms:created xsi:type="dcterms:W3CDTF">2010-03-23T10:34:53Z</dcterms:created>
  <dcterms:modified xsi:type="dcterms:W3CDTF">2025-03-27T14:22:05Z</dcterms:modified>
</cp:coreProperties>
</file>