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D960C7DC-7AEC-4CCE-A328-0B04234A76AD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<sst xmlns="http://schemas.openxmlformats.org/spreadsheetml/2006/main" count="32" uniqueCount="19">
  <si>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</si>
  <si>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</si>
  <si>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</si>
  <si>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</si>
  <si>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</si>
  <si>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</si>
  <si>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</si>
  <si>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</si>
  <si>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</si>
  <si>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</si>
  <si>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</si>
  <si>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</si>
  <si>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</si>
  <si>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Porto de Viana do Castelo</t>
  </si>
  <si>
    <t>Variação Acumulada</t>
  </si>
  <si>
    <t>2024</t>
  </si>
  <si>
    <t>2025</t>
  </si>
  <si>
    <t>AGOSTO</t>
  </si>
  <si>
    <t>JANEIRO/AGOSTO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</si>
</sst>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showZeros="0" tabSelected="true" workbookViewId="0">
      <selection activeCell="L22" sqref="L22"/>
    </sheetView>
  </sheetViews>
  <sheetFormatPr defaultRowHeight="12.75" x14ac:dyDescent="0.2"/>
  <cols>
    <col min="1" max="1" customWidth="true" width="21.28515625" collapsed="true"/>
    <col min="2" max="2" customWidth="true" width="7.42578125" collapsed="true"/>
    <col min="3" max="3" customWidth="true" width="8.140625" collapsed="true"/>
    <col min="4" max="4" customWidth="true" width="8.0" collapsed="true"/>
    <col min="5" max="5" customWidth="true" width="8.85546875" collapsed="true"/>
    <col min="6" max="6" customWidth="true" width="9.140625" collapsed="true"/>
    <col min="7" max="7" customWidth="true" width="9.5703125" collapsed="true"/>
    <col min="8" max="8" customWidth="true" width="7.7109375" collapsed="true"/>
    <col min="9" max="10" customWidth="true" width="8.0" collapsed="true"/>
    <col min="11" max="11" customWidth="true" width="8.140625" collapsed="true"/>
    <col min="12" max="12" customWidth="true" width="10.0" collapsed="true"/>
    <col min="13" max="13" customWidth="true" width="9.140625" collapsed="true"/>
    <col min="14" max="14" customWidth="true" width="7.5703125" collapsed="true"/>
    <col min="15" max="15" bestFit="true" customWidth="true" width="8.5703125" collapsed="true"/>
    <col min="16" max="16" customWidth="true" width="8.140625" collapsed="true"/>
    <col min="17" max="17" customWidth="true" width="4.85546875" collapsed="true"/>
  </cols>
  <sheetData>
    <row r="1" spans="1:16" s="1" customFormat="1" ht="24.6" customHeight="1" x14ac:dyDescent="0.15"/>
    <row r="2" spans="1:16" s="1" customFormat="1" ht="21.4" customHeight="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 xml:space="preserve"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AGOSTO</v>
      </c>
      <c r="I7" s="19"/>
      <c r="J7" s="19"/>
      <c r="K7" s="21" t="str">
        <f>E7</f>
        <v>JANEIRO/AGOSTO</v>
      </c>
      <c r="L7" s="19"/>
      <c r="M7" s="19"/>
      <c r="N7" s="26" t="s">
        <v>14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 t="n">
        <f>SUM(B10:B12)</f>
        <v>17121.517</v>
      </c>
      <c r="C9" s="5" t="n">
        <f t="shared" ref="C9:M9" si="0">SUM(C10:C12)</f>
        <v>0.0</v>
      </c>
      <c r="D9" s="5" t="n">
        <f t="shared" si="0"/>
        <v>17121.517</v>
      </c>
      <c r="E9" s="5" t="n">
        <f t="shared" si="0"/>
        <v>107960.69900000001</v>
      </c>
      <c r="F9" s="5" t="n">
        <f t="shared" si="0"/>
        <v>6499.309</v>
      </c>
      <c r="G9" s="5" t="n">
        <f t="shared" si="0"/>
        <v>114460.008</v>
      </c>
      <c r="H9" s="5" t="n">
        <f t="shared" si="0"/>
        <v>12740.573</v>
      </c>
      <c r="I9" s="5" t="n">
        <f t="shared" si="0"/>
        <v>9.2</v>
      </c>
      <c r="J9" s="5" t="n">
        <f t="shared" si="0"/>
        <v>12749.773</v>
      </c>
      <c r="K9" s="5" t="n">
        <f t="shared" si="0"/>
        <v>105364.142</v>
      </c>
      <c r="L9" s="5" t="n">
        <f t="shared" si="0"/>
        <v>6788.71</v>
      </c>
      <c r="M9" s="5" t="n">
        <f t="shared" si="0"/>
        <v>112152.852</v>
      </c>
      <c r="N9" s="13" t="n">
        <f>IFERROR((K9-E9)/E9,"-")</f>
        <v>-0.024050946539351328</v>
      </c>
      <c r="O9" s="13" t="n">
        <f t="shared" ref="O9:P15" si="1">IFERROR((L9-F9)/F9,"-")</f>
        <v>0.04452796443437292</v>
      </c>
      <c r="P9" s="13" t="n">
        <f t="shared" si="1"/>
        <v>-0.02015687435562649</v>
      </c>
    </row>
    <row r="10" spans="1:16" s="1" customFormat="1" ht="15" customHeight="1" x14ac:dyDescent="0.15">
      <c r="A10" s="9" t="s">
        <v>5</v>
      </c>
      <c r="B10" s="6" t="n">
        <v>17121.517</v>
      </c>
      <c r="C10" s="6" t="n">
        <v>0.0</v>
      </c>
      <c r="D10" s="6" t="n">
        <v>17121.517</v>
      </c>
      <c r="E10" s="6" t="n">
        <v>107703.835</v>
      </c>
      <c r="F10" s="6" t="n">
        <v>6424.439</v>
      </c>
      <c r="G10" s="6" t="n">
        <v>114128.274</v>
      </c>
      <c r="H10" s="6" t="n">
        <v>12729.373</v>
      </c>
      <c r="I10" s="6" t="n">
        <v>0.0</v>
      </c>
      <c r="J10" s="6" t="n">
        <v>12729.373</v>
      </c>
      <c r="K10" s="6" t="n">
        <v>105229.042</v>
      </c>
      <c r="L10" s="6" t="n">
        <v>6705.91</v>
      </c>
      <c r="M10" s="6" t="n">
        <v>111934.952</v>
      </c>
      <c r="N10" s="11" t="n">
        <f>IFERROR((K10-E10)/E10,"-")</f>
        <v>-0.022977761191140547</v>
      </c>
      <c r="O10" s="11" t="n">
        <f t="shared" si="1"/>
        <v>0.04381254145303575</v>
      </c>
      <c r="P10" s="11" t="n">
        <f t="shared" si="1"/>
        <v>-0.019218042323149477</v>
      </c>
    </row>
    <row r="11" spans="1:16" s="1" customFormat="1" ht="15" customHeight="1" x14ac:dyDescent="0.15">
      <c r="A11" s="9" t="s">
        <v>6</v>
      </c>
      <c r="B11" s="6" t="n">
        <v>0.0</v>
      </c>
      <c r="C11" s="6" t="n">
        <v>0.0</v>
      </c>
      <c r="D11" s="6" t="n">
        <v>0.0</v>
      </c>
      <c r="E11" s="6" t="n">
        <v>109.11000000000001</v>
      </c>
      <c r="F11" s="6" t="n">
        <v>0.0</v>
      </c>
      <c r="G11" s="6" t="n">
        <v>109.11000000000001</v>
      </c>
      <c r="H11" s="6" t="n">
        <v>0.0</v>
      </c>
      <c r="I11" s="6" t="n">
        <v>0.0</v>
      </c>
      <c r="J11" s="6" t="n">
        <v>0.0</v>
      </c>
      <c r="K11" s="6" t="n">
        <v>40.0</v>
      </c>
      <c r="L11" s="6" t="n">
        <v>0.0</v>
      </c>
      <c r="M11" s="6" t="n">
        <v>40.0</v>
      </c>
      <c r="N11" s="11" t="n">
        <f t="shared" ref="N11:N15" si="2">IFERROR((K11-E11)/E11,"-")</f>
        <v>-0.6333974887727981</v>
      </c>
      <c r="O11" s="11" t="str">
        <f t="shared" si="1"/>
        <v>-</v>
      </c>
      <c r="P11" s="11" t="n">
        <f t="shared" si="1"/>
        <v>-0.6333974887727981</v>
      </c>
    </row>
    <row r="12" spans="1:16" s="1" customFormat="1" ht="15" customHeight="1" x14ac:dyDescent="0.15">
      <c r="A12" s="9" t="s">
        <v>12</v>
      </c>
      <c r="B12" s="6" t="n">
        <v>0.0</v>
      </c>
      <c r="C12" s="6" t="n">
        <v>0.0</v>
      </c>
      <c r="D12" s="6" t="n">
        <v>0.0</v>
      </c>
      <c r="E12" s="6" t="n">
        <v>147.754</v>
      </c>
      <c r="F12" s="6" t="n">
        <v>74.87</v>
      </c>
      <c r="G12" s="6" t="n">
        <v>222.624</v>
      </c>
      <c r="H12" s="6" t="n">
        <v>11.2</v>
      </c>
      <c r="I12" s="6" t="n">
        <v>9.2</v>
      </c>
      <c r="J12" s="6" t="n">
        <v>20.4</v>
      </c>
      <c r="K12" s="6" t="n">
        <v>95.1</v>
      </c>
      <c r="L12" s="6" t="n">
        <v>82.8</v>
      </c>
      <c r="M12" s="6" t="n">
        <v>177.9</v>
      </c>
      <c r="N12" s="11" t="n">
        <f t="shared" si="2"/>
        <v>-0.3563626027044953</v>
      </c>
      <c r="O12" s="11" t="n">
        <f t="shared" si="1"/>
        <v>0.10591692266595422</v>
      </c>
      <c r="P12" s="11" t="n">
        <f t="shared" si="1"/>
        <v>-0.2008947822337214</v>
      </c>
    </row>
    <row r="13" spans="1:16" s="1" customFormat="1" ht="18.2" customHeight="1" x14ac:dyDescent="0.15">
      <c r="A13" s="4" t="s">
        <v>7</v>
      </c>
      <c r="B13" s="5" t="n">
        <v>1805.58</v>
      </c>
      <c r="C13" s="5" t="n">
        <v>6857.113</v>
      </c>
      <c r="D13" s="5" t="n">
        <v>8662.693</v>
      </c>
      <c r="E13" s="5" t="n">
        <v>14611.48</v>
      </c>
      <c r="F13" s="5" t="n">
        <v>62341.646</v>
      </c>
      <c r="G13" s="5" t="n">
        <v>76953.126</v>
      </c>
      <c r="H13" s="5" t="n">
        <v>0.0</v>
      </c>
      <c r="I13" s="5" t="n">
        <v>4100.0</v>
      </c>
      <c r="J13" s="5" t="n">
        <v>4100.0</v>
      </c>
      <c r="K13" s="5" t="n">
        <v>14634.34</v>
      </c>
      <c r="L13" s="5" t="n">
        <v>71928.034</v>
      </c>
      <c r="M13" s="5" t="n">
        <v>86562.374</v>
      </c>
      <c r="N13" s="11" t="n">
        <f t="shared" si="2"/>
        <v>0.0015645232378924368</v>
      </c>
      <c r="O13" s="11" t="n">
        <f t="shared" si="1"/>
        <v>0.15377181410962423</v>
      </c>
      <c r="P13" s="11" t="n">
        <f t="shared" si="1"/>
        <v>0.12487144446867554</v>
      </c>
    </row>
    <row r="14" spans="1:16" s="1" customFormat="1" ht="18.2" customHeight="1" x14ac:dyDescent="0.15">
      <c r="A14" s="4" t="s">
        <v>8</v>
      </c>
      <c r="B14" s="5" t="n">
        <v>0.0</v>
      </c>
      <c r="C14" s="5" t="n">
        <v>3000.001</v>
      </c>
      <c r="D14" s="5" t="n">
        <v>3000.001</v>
      </c>
      <c r="E14" s="5" t="n">
        <v>0.0</v>
      </c>
      <c r="F14" s="5" t="n">
        <v>15557.599</v>
      </c>
      <c r="G14" s="5" t="n">
        <v>15557.599</v>
      </c>
      <c r="H14" s="5" t="n">
        <v>0.0</v>
      </c>
      <c r="I14" s="5" t="n">
        <v>0.0</v>
      </c>
      <c r="J14" s="5" t="n">
        <v>0.0</v>
      </c>
      <c r="K14" s="5" t="n">
        <v>0.0</v>
      </c>
      <c r="L14" s="5" t="n">
        <v>20085.256</v>
      </c>
      <c r="M14" s="5" t="n">
        <v>20085.256</v>
      </c>
      <c r="N14" s="11" t="str">
        <f t="shared" si="2"/>
        <v>-</v>
      </c>
      <c r="O14" s="11" t="n">
        <f t="shared" si="1"/>
        <v>0.29102543393746044</v>
      </c>
      <c r="P14" s="11" t="n">
        <f t="shared" si="1"/>
        <v>0.29102543393746044</v>
      </c>
    </row>
    <row r="15" spans="1:16" s="1" customFormat="1" ht="21.95" customHeight="1" x14ac:dyDescent="0.15">
      <c r="A15" s="7" t="s">
        <v>9</v>
      </c>
      <c r="B15" s="8" t="n">
        <f>SUM(B9,B13,B14)</f>
        <v>18927.097</v>
      </c>
      <c r="C15" s="8" t="n">
        <f t="shared" ref="C15:M15" si="3">SUM(C9,C13,C14)</f>
        <v>9857.114000000001</v>
      </c>
      <c r="D15" s="8" t="n">
        <f t="shared" si="3"/>
        <v>28784.211</v>
      </c>
      <c r="E15" s="8" t="n">
        <f t="shared" si="3"/>
        <v>122572.179</v>
      </c>
      <c r="F15" s="8" t="n">
        <f t="shared" si="3"/>
        <v>84398.554</v>
      </c>
      <c r="G15" s="8" t="n">
        <f t="shared" si="3"/>
        <v>206970.733</v>
      </c>
      <c r="H15" s="8" t="n">
        <f t="shared" si="3"/>
        <v>12740.573</v>
      </c>
      <c r="I15" s="8" t="n">
        <f t="shared" si="3"/>
        <v>4109.2</v>
      </c>
      <c r="J15" s="8" t="n">
        <f t="shared" si="3"/>
        <v>16849.773</v>
      </c>
      <c r="K15" s="8" t="n">
        <f t="shared" si="3"/>
        <v>119998.482</v>
      </c>
      <c r="L15" s="8" t="n">
        <f t="shared" si="3"/>
        <v>98802.0</v>
      </c>
      <c r="M15" s="8" t="n">
        <f t="shared" si="3"/>
        <v>218800.482</v>
      </c>
      <c r="N15" s="12" t="n">
        <f t="shared" si="2"/>
        <v>-0.020997399418019647</v>
      </c>
      <c r="O15" s="12" t="n">
        <f t="shared" si="1"/>
        <v>0.1706598669925079</v>
      </c>
      <c r="P15" s="12" t="n">
        <f t="shared" si="1"/>
        <v>0.05715662706765396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Nelson Silva</cp:lastModifiedBy>
  <cp:lastPrinted>2024-12-03T17:35:13Z</cp:lastPrinted>
  <dcterms:modified xsi:type="dcterms:W3CDTF">2024-12-03T17:35:17Z</dcterms:modified>
</cp:coreProperties>
</file>