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<sst xmlns="http://schemas.openxmlformats.org/spreadsheetml/2006/main" count="32" uniqueCount="19">
  <si>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</si>
  <si>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</si>
  <si>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</si>
  <si>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</si>
  <si>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</si>
  <si>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</si>
  <si>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</si>
  <si>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</si>
  <si>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</si>
  <si>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</si>
  <si>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</si>
  <si>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</si>
  <si>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</si>
  <si>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</si>
  <si>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</si>
  <si>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2024</t>
  </si>
  <si>
    <t>2025</t>
  </si>
  <si>
    <t>NOVEMBRO</t>
  </si>
  <si>
    <t>JANEIRO/NOVEMBRO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</si>
</sst>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NOVEMBRO</v>
      </c>
      <c r="I7" s="19"/>
      <c r="J7" s="19"/>
      <c r="K7" s="21" t="str">
        <f>E7</f>
        <v>JANEIRO/NOVEMBRO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11647.797999999999</v>
      </c>
      <c r="C9" s="5" t="n">
        <f t="shared" ref="C9:M9" si="0">SUM(C10:C12)</f>
        <v>6336.102</v>
      </c>
      <c r="D9" s="5" t="n">
        <f t="shared" si="0"/>
        <v>17983.899999999998</v>
      </c>
      <c r="E9" s="5" t="n">
        <f t="shared" si="0"/>
        <v>150967.88799999998</v>
      </c>
      <c r="F9" s="5" t="n">
        <f t="shared" si="0"/>
        <v>12844.611</v>
      </c>
      <c r="G9" s="5" t="n">
        <f t="shared" si="0"/>
        <v>163812.49899999998</v>
      </c>
      <c r="H9" s="5" t="n">
        <f t="shared" si="0"/>
        <v>15666.746000000001</v>
      </c>
      <c r="I9" s="5" t="n">
        <f t="shared" si="0"/>
        <v>27.6</v>
      </c>
      <c r="J9" s="5" t="n">
        <f t="shared" si="0"/>
        <v>15694.346000000001</v>
      </c>
      <c r="K9" s="5" t="n">
        <f t="shared" si="0"/>
        <v>156305.245</v>
      </c>
      <c r="L9" s="5" t="n">
        <f t="shared" si="0"/>
        <v>8915.802</v>
      </c>
      <c r="M9" s="5" t="n">
        <f t="shared" si="0"/>
        <v>165221.047</v>
      </c>
      <c r="N9" s="13" t="n">
        <f>IFERROR((K9-E9)/E9,"-")</f>
        <v>0.03535425361451714</v>
      </c>
      <c r="O9" s="13" t="n">
        <f t="shared" ref="O9:P15" si="1">IFERROR((L9-F9)/F9,"-")</f>
        <v>-0.3058721669344444</v>
      </c>
      <c r="P9" s="13" t="n">
        <f t="shared" si="1"/>
        <v>0.008598538015099874</v>
      </c>
    </row>
    <row r="10" spans="1:16" s="1" customFormat="1" ht="15" customHeight="1" x14ac:dyDescent="0.15">
      <c r="A10" s="9" t="s">
        <v>5</v>
      </c>
      <c r="B10" s="6" t="n">
        <v>11613.898</v>
      </c>
      <c r="C10" s="6" t="n">
        <v>6210.767</v>
      </c>
      <c r="D10" s="6" t="n">
        <v>17824.665</v>
      </c>
      <c r="E10" s="6" t="n">
        <v>150658.724</v>
      </c>
      <c r="F10" s="6" t="n">
        <v>12635.206</v>
      </c>
      <c r="G10" s="6" t="n">
        <v>163293.93</v>
      </c>
      <c r="H10" s="6" t="n">
        <v>15633.146</v>
      </c>
      <c r="I10" s="6" t="n">
        <v>0.0</v>
      </c>
      <c r="J10" s="6" t="n">
        <v>15633.146</v>
      </c>
      <c r="K10" s="6" t="n">
        <v>156102.945</v>
      </c>
      <c r="L10" s="6" t="n">
        <v>8787.002</v>
      </c>
      <c r="M10" s="6" t="n">
        <v>164889.947</v>
      </c>
      <c r="N10" s="11" t="n">
        <f>IFERROR((K10-E10)/E10,"-")</f>
        <v>0.0361361151578585</v>
      </c>
      <c r="O10" s="11" t="n">
        <f t="shared" si="1"/>
        <v>-0.3045620308841818</v>
      </c>
      <c r="P10" s="11" t="n">
        <f t="shared" si="1"/>
        <v>0.009773890554290614</v>
      </c>
    </row>
    <row r="11" spans="1:16" s="1" customFormat="1" ht="15" customHeight="1" x14ac:dyDescent="0.15">
      <c r="A11" s="9" t="s">
        <v>6</v>
      </c>
      <c r="B11" s="6" t="n">
        <v>0.0</v>
      </c>
      <c r="C11" s="6" t="n">
        <v>116.13499999999999</v>
      </c>
      <c r="D11" s="6" t="n">
        <v>116.13499999999999</v>
      </c>
      <c r="E11" s="6" t="n">
        <v>109.11000000000001</v>
      </c>
      <c r="F11" s="6" t="n">
        <v>116.13499999999999</v>
      </c>
      <c r="G11" s="6" t="n">
        <v>225.245</v>
      </c>
      <c r="H11" s="6" t="n">
        <v>0.0</v>
      </c>
      <c r="I11" s="6" t="n">
        <v>0.0</v>
      </c>
      <c r="J11" s="6" t="n">
        <v>0.0</v>
      </c>
      <c r="K11" s="6" t="n">
        <v>40.0</v>
      </c>
      <c r="L11" s="6" t="n">
        <v>0.0</v>
      </c>
      <c r="M11" s="6" t="n">
        <v>40.0</v>
      </c>
      <c r="N11" s="11" t="n">
        <f t="shared" ref="N11:N15" si="2">IFERROR((K11-E11)/E11,"-")</f>
        <v>-0.6333974887727981</v>
      </c>
      <c r="O11" s="11" t="n">
        <f t="shared" si="1"/>
        <v>-1.0</v>
      </c>
      <c r="P11" s="11" t="n">
        <f t="shared" si="1"/>
        <v>-0.8224155919110302</v>
      </c>
    </row>
    <row r="12" spans="1:16" s="1" customFormat="1" ht="15" customHeight="1" x14ac:dyDescent="0.15">
      <c r="A12" s="9" t="s">
        <v>12</v>
      </c>
      <c r="B12" s="6" t="n">
        <v>33.9</v>
      </c>
      <c r="C12" s="6" t="n">
        <v>9.2</v>
      </c>
      <c r="D12" s="6" t="n">
        <v>43.1</v>
      </c>
      <c r="E12" s="6" t="n">
        <v>200.054</v>
      </c>
      <c r="F12" s="6" t="n">
        <v>93.27</v>
      </c>
      <c r="G12" s="6" t="n">
        <v>293.324</v>
      </c>
      <c r="H12" s="6" t="n">
        <v>33.6</v>
      </c>
      <c r="I12" s="6" t="n">
        <v>27.6</v>
      </c>
      <c r="J12" s="6" t="n">
        <v>61.2</v>
      </c>
      <c r="K12" s="6" t="n">
        <v>162.3</v>
      </c>
      <c r="L12" s="6" t="n">
        <v>128.8</v>
      </c>
      <c r="M12" s="6" t="n">
        <v>291.1</v>
      </c>
      <c r="N12" s="11" t="n">
        <f t="shared" si="2"/>
        <v>-0.1887190458576184</v>
      </c>
      <c r="O12" s="11" t="n">
        <f t="shared" si="1"/>
        <v>0.38093706443658215</v>
      </c>
      <c r="P12" s="11" t="n">
        <f t="shared" si="1"/>
        <v>-0.007582059429163619</v>
      </c>
    </row>
    <row r="13" spans="1:16" s="1" customFormat="1" ht="18.2" customHeight="1" x14ac:dyDescent="0.15">
      <c r="A13" s="4" t="s">
        <v>7</v>
      </c>
      <c r="B13" s="5" t="n">
        <v>0.0</v>
      </c>
      <c r="C13" s="5" t="n">
        <v>8690.0</v>
      </c>
      <c r="D13" s="5" t="n">
        <v>8690.0</v>
      </c>
      <c r="E13" s="5" t="n">
        <v>22139.24</v>
      </c>
      <c r="F13" s="5" t="n">
        <v>87271.488</v>
      </c>
      <c r="G13" s="5" t="n">
        <v>109410.728</v>
      </c>
      <c r="H13" s="5" t="n">
        <v>0.0</v>
      </c>
      <c r="I13" s="5" t="n">
        <v>5764.847</v>
      </c>
      <c r="J13" s="5" t="n">
        <v>5764.847</v>
      </c>
      <c r="K13" s="5" t="n">
        <v>19639.42</v>
      </c>
      <c r="L13" s="5" t="n">
        <v>89189.881</v>
      </c>
      <c r="M13" s="5" t="n">
        <v>108829.301</v>
      </c>
      <c r="N13" s="11" t="n">
        <f t="shared" si="2"/>
        <v>-0.112913541747594</v>
      </c>
      <c r="O13" s="11" t="n">
        <f t="shared" si="1"/>
        <v>0.02198189860129343</v>
      </c>
      <c r="P13" s="11" t="n">
        <f t="shared" si="1"/>
        <v>-0.005314168095106688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3011.174</v>
      </c>
      <c r="D14" s="5" t="n">
        <v>3011.174</v>
      </c>
      <c r="E14" s="5" t="n">
        <v>0.0</v>
      </c>
      <c r="F14" s="5" t="n">
        <v>22140.562</v>
      </c>
      <c r="G14" s="5" t="n">
        <v>22140.562</v>
      </c>
      <c r="H14" s="5" t="n">
        <v>0.0</v>
      </c>
      <c r="I14" s="5" t="n">
        <v>3048.935</v>
      </c>
      <c r="J14" s="5" t="n">
        <v>3048.935</v>
      </c>
      <c r="K14" s="5" t="n">
        <v>0.0</v>
      </c>
      <c r="L14" s="5" t="n">
        <v>30192.073</v>
      </c>
      <c r="M14" s="5" t="n">
        <v>30192.073</v>
      </c>
      <c r="N14" s="11" t="str">
        <f t="shared" si="2"/>
        <v>-</v>
      </c>
      <c r="O14" s="11" t="n">
        <f t="shared" si="1"/>
        <v>0.36365431916317204</v>
      </c>
      <c r="P14" s="11" t="n">
        <f t="shared" si="1"/>
        <v>0.36365431916317204</v>
      </c>
    </row>
    <row r="15" spans="1:16" s="1" customFormat="1" ht="21.95" customHeight="1" x14ac:dyDescent="0.15">
      <c r="A15" s="7" t="s">
        <v>9</v>
      </c>
      <c r="B15" s="8" t="n">
        <f>SUM(B9,B13,B14)</f>
        <v>11647.797999999999</v>
      </c>
      <c r="C15" s="8" t="n">
        <f t="shared" ref="C15:M15" si="3">SUM(C9,C13,C14)</f>
        <v>18037.275999999998</v>
      </c>
      <c r="D15" s="8" t="n">
        <f t="shared" si="3"/>
        <v>29685.073999999997</v>
      </c>
      <c r="E15" s="8" t="n">
        <f t="shared" si="3"/>
        <v>173107.12799999997</v>
      </c>
      <c r="F15" s="8" t="n">
        <f t="shared" si="3"/>
        <v>122256.66100000001</v>
      </c>
      <c r="G15" s="8" t="n">
        <f t="shared" si="3"/>
        <v>295363.78899999993</v>
      </c>
      <c r="H15" s="8" t="n">
        <f t="shared" si="3"/>
        <v>15666.746000000001</v>
      </c>
      <c r="I15" s="8" t="n">
        <f t="shared" si="3"/>
        <v>8841.382</v>
      </c>
      <c r="J15" s="8" t="n">
        <f t="shared" si="3"/>
        <v>24508.128</v>
      </c>
      <c r="K15" s="8" t="n">
        <f t="shared" si="3"/>
        <v>175944.66499999998</v>
      </c>
      <c r="L15" s="8" t="n">
        <f t="shared" si="3"/>
        <v>128297.756</v>
      </c>
      <c r="M15" s="8" t="n">
        <f t="shared" si="3"/>
        <v>304242.421</v>
      </c>
      <c r="N15" s="12" t="n">
        <f t="shared" si="2"/>
        <v>0.016391797569421933</v>
      </c>
      <c r="O15" s="12" t="n">
        <f t="shared" si="1"/>
        <v>0.0494132176569094</v>
      </c>
      <c r="P15" s="12" t="n">
        <f t="shared" si="1"/>
        <v>0.030059988159212177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