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VDC\03_2026 PTVDC\"/>
    </mc:Choice>
  </mc:AlternateContent>
  <xr:revisionPtr revIDLastSave="0" documentId="13_ncr:1_{2AC8E86D-1DBC-4E8C-9218-E75DB4DF6D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<sst xmlns="http://schemas.openxmlformats.org/spreadsheetml/2006/main" count="55" uniqueCount="31">
  <si>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</si>
  <si>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</si>
  <si>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</si>
  <si>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</si>
  <si>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</si>
  <si>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</si>
  <si>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</si>
  <si>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Viana do Castelo</t>
  </si>
  <si>
    <t>2025</t>
  </si>
  <si>
    <t>2026</t>
  </si>
  <si>
    <t>2025/2026</t>
  </si>
  <si>
    <t>MARÇO</t>
  </si>
  <si>
    <t>JANEIRO/MARÇO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</si>
  <si>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</si>
  <si>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</si>
  <si>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</si>
  <si>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</si>
  <si>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</si>
  <si>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</si>
  <si>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</si>
  <si>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</si>
  <si>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NAVIO-TANQUE PRODUT.QUIMICOS</t>
  </si>
  <si>
    <t xml:space="preserve">OUTROS NAVIOS E EMBARCAÇÕES </t>
  </si>
  <si>
    <t>OUTROS NAVIOS RO-RO</t>
  </si>
  <si>
    <t>OUTROS NAVIOS-TANQUE</t>
  </si>
  <si>
    <t>PASSAGEIROS</t>
  </si>
  <si>
    <t>PETROLEIRO</t>
  </si>
  <si>
    <t>PORTA-CONTENTORES INTEGRAL</t>
  </si>
  <si>
    <t>REBOCADOR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</si>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</sst>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N36" sqref="N36"/>
    </sheetView>
  </sheetViews>
  <sheetFormatPr defaultColWidth="12.54296875" defaultRowHeight="15" customHeight="1" x14ac:dyDescent="0.25"/>
  <cols>
    <col min="1" max="1" width="26.453125" customWidth="1" collapsed="1"/>
    <col min="2" max="2" width="5.453125" customWidth="1" collapsed="1"/>
    <col min="3" max="3" width="10" customWidth="1" collapsed="1"/>
    <col min="4" max="4" width="5.81640625" customWidth="1" collapsed="1"/>
    <col min="5" max="5" width="11.1796875" customWidth="1" collapsed="1"/>
    <col min="6" max="6" width="5.453125" customWidth="1" collapsed="1"/>
    <col min="7" max="7" width="10" customWidth="1" collapsed="1"/>
    <col min="8" max="8" width="5.81640625" customWidth="1" collapsed="1"/>
    <col min="9" max="9" width="11.1796875" customWidth="1" collapsed="1"/>
    <col min="10" max="10" width="9.54296875" customWidth="1" collapsed="1"/>
    <col min="11" max="11" width="7.26953125" customWidth="1" collapsed="1"/>
    <col min="12" max="26" width="8.54296875" customWidth="1" collapsed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5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3" t="s">
        <v>13</v>
      </c>
      <c r="B8" s="4">
        <v>2</v>
      </c>
      <c r="C8" s="4">
        <v>3170</v>
      </c>
      <c r="D8" s="4">
        <v>2</v>
      </c>
      <c r="E8" s="4">
        <v>3170</v>
      </c>
      <c r="F8" s="4">
        <v>1</v>
      </c>
      <c r="G8" s="4">
        <v>3557</v>
      </c>
      <c r="H8" s="5">
        <v>1</v>
      </c>
      <c r="I8" s="4">
        <v>3557</v>
      </c>
      <c r="J8" s="6">
        <f t="shared" ref="J8:K8" si="0">IFERROR((H8-D8)/D8,"-")</f>
        <v>-0.5</v>
      </c>
      <c r="K8" s="6">
        <f t="shared" si="0"/>
        <v>0.12208201892744479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3" t="s">
        <v>14</v>
      </c>
      <c r="B9" s="7">
        <v>1</v>
      </c>
      <c r="C9" s="7">
        <v>2780</v>
      </c>
      <c r="D9" s="7">
        <v>3</v>
      </c>
      <c r="E9" s="7">
        <v>8230</v>
      </c>
      <c r="F9" s="7">
        <v>1</v>
      </c>
      <c r="G9" s="7">
        <v>2992</v>
      </c>
      <c r="H9" s="8">
        <v>1</v>
      </c>
      <c r="I9" s="7">
        <v>2992</v>
      </c>
      <c r="J9" s="6">
        <f t="shared" ref="J9:K9" si="1">IFERROR((H9-D9)/D9,"-")</f>
        <v>-0.66666666666666663</v>
      </c>
      <c r="K9" s="6">
        <f t="shared" si="1"/>
        <v>-0.63645200486026732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5">
      <c r="A10" s="3" t="s">
        <v>15</v>
      </c>
      <c r="B10" s="4">
        <v>7</v>
      </c>
      <c r="C10" s="4">
        <v>22625</v>
      </c>
      <c r="D10" s="4">
        <v>22</v>
      </c>
      <c r="E10" s="4">
        <v>94661</v>
      </c>
      <c r="F10" s="4">
        <v>11</v>
      </c>
      <c r="G10" s="4">
        <v>53602</v>
      </c>
      <c r="H10" s="5">
        <v>31</v>
      </c>
      <c r="I10" s="4">
        <v>128249</v>
      </c>
      <c r="J10" s="6">
        <f t="shared" ref="J10:K10" si="2">IFERROR((H10-D10)/D10,"-")</f>
        <v>0.40909090909090912</v>
      </c>
      <c r="K10" s="6">
        <f t="shared" si="2"/>
        <v>0.35482405636957143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3" t="s">
        <v>16</v>
      </c>
      <c r="B11" s="7">
        <v>4</v>
      </c>
      <c r="C11" s="7">
        <v>6758</v>
      </c>
      <c r="D11" s="7">
        <v>6</v>
      </c>
      <c r="E11" s="7">
        <v>10125</v>
      </c>
      <c r="F11" s="7">
        <v>5</v>
      </c>
      <c r="G11" s="7">
        <v>8409</v>
      </c>
      <c r="H11" s="8">
        <v>5</v>
      </c>
      <c r="I11" s="7">
        <v>8409</v>
      </c>
      <c r="J11" s="6">
        <f t="shared" ref="J11:K11" si="3">IFERROR((H11-D11)/D11,"-")</f>
        <v>-0.16666666666666666</v>
      </c>
      <c r="K11" s="6">
        <f t="shared" si="3"/>
        <v>-0.16948148148148148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3" t="s">
        <v>17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5">
        <v>2</v>
      </c>
      <c r="I12" s="4">
        <v>1658</v>
      </c>
      <c r="J12" s="6" t="str">
        <f t="shared" ref="J12:K12" si="4">IFERROR((H12-D12)/D12,"-")</f>
        <v>-</v>
      </c>
      <c r="K12" s="6" t="str">
        <f t="shared" si="4"/>
        <v>-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3" t="s">
        <v>18</v>
      </c>
      <c r="B13" s="7">
        <v>2</v>
      </c>
      <c r="C13" s="7">
        <v>16743</v>
      </c>
      <c r="D13" s="7">
        <v>6</v>
      </c>
      <c r="E13" s="7">
        <v>59133</v>
      </c>
      <c r="F13" s="7">
        <v>0</v>
      </c>
      <c r="G13" s="7">
        <v>0</v>
      </c>
      <c r="H13" s="8">
        <v>1</v>
      </c>
      <c r="I13" s="7">
        <v>2627</v>
      </c>
      <c r="J13" s="6">
        <f t="shared" ref="J13:K13" si="5">IFERROR((H13-D13)/D13,"-")</f>
        <v>-0.83333333333333337</v>
      </c>
      <c r="K13" s="6">
        <f t="shared" si="5"/>
        <v>-0.95557472139076316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3" t="s">
        <v>19</v>
      </c>
      <c r="B14" s="4">
        <v>0</v>
      </c>
      <c r="C14" s="4">
        <v>0</v>
      </c>
      <c r="D14" s="4">
        <v>1</v>
      </c>
      <c r="E14" s="4">
        <v>3757</v>
      </c>
      <c r="F14" s="4">
        <v>0</v>
      </c>
      <c r="G14" s="4">
        <v>0</v>
      </c>
      <c r="H14" s="5">
        <v>0</v>
      </c>
      <c r="I14" s="4">
        <v>0</v>
      </c>
      <c r="J14" s="6">
        <f t="shared" ref="J14:K14" si="6">IFERROR((H14-D14)/D14,"-")</f>
        <v>-1</v>
      </c>
      <c r="K14" s="6">
        <f t="shared" si="6"/>
        <v>-1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5">
      <c r="A15" s="3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2461</v>
      </c>
      <c r="H15" s="8">
        <v>1</v>
      </c>
      <c r="I15" s="7">
        <v>2461</v>
      </c>
      <c r="J15" s="6" t="str">
        <f t="shared" ref="J15:K15" si="7">IFERROR((H15-D15)/D15,"-")</f>
        <v>-</v>
      </c>
      <c r="K15" s="6" t="str">
        <f t="shared" si="7"/>
        <v>-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5">
      <c r="A16" s="3" t="s">
        <v>21</v>
      </c>
      <c r="B16" s="4">
        <v>0</v>
      </c>
      <c r="C16" s="4">
        <v>0</v>
      </c>
      <c r="D16" s="4">
        <v>1</v>
      </c>
      <c r="E16" s="4">
        <v>11298</v>
      </c>
      <c r="F16" s="4">
        <v>0</v>
      </c>
      <c r="G16" s="4">
        <v>0</v>
      </c>
      <c r="H16" s="5">
        <v>0</v>
      </c>
      <c r="I16" s="4">
        <v>0</v>
      </c>
      <c r="J16" s="6">
        <f t="shared" ref="J16:K16" si="8">IFERROR((H16-D16)/D16,"-")</f>
        <v>-1</v>
      </c>
      <c r="K16" s="6">
        <f t="shared" si="8"/>
        <v>-1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3" t="s">
        <v>22</v>
      </c>
      <c r="B17" s="7">
        <v>0</v>
      </c>
      <c r="C17" s="7">
        <v>0</v>
      </c>
      <c r="D17" s="7">
        <v>1</v>
      </c>
      <c r="E17" s="7">
        <v>8072</v>
      </c>
      <c r="F17" s="7">
        <v>0</v>
      </c>
      <c r="G17" s="7">
        <v>0</v>
      </c>
      <c r="H17" s="8">
        <v>0</v>
      </c>
      <c r="I17" s="7">
        <v>0</v>
      </c>
      <c r="J17" s="6">
        <f t="shared" ref="J17:K17" si="9">IFERROR((H17-D17)/D17,"-")</f>
        <v>-1</v>
      </c>
      <c r="K17" s="6">
        <f t="shared" si="9"/>
        <v>-1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5">
      <c r="A18" s="3" t="s">
        <v>23</v>
      </c>
      <c r="B18" s="4">
        <v>1</v>
      </c>
      <c r="C18" s="4">
        <v>15643</v>
      </c>
      <c r="D18" s="4">
        <v>3</v>
      </c>
      <c r="E18" s="4">
        <v>46929</v>
      </c>
      <c r="F18" s="4">
        <v>2</v>
      </c>
      <c r="G18" s="4">
        <v>31286</v>
      </c>
      <c r="H18" s="5">
        <v>4</v>
      </c>
      <c r="I18" s="4">
        <v>56054</v>
      </c>
      <c r="J18" s="6">
        <f t="shared" ref="J18:K18" si="10">IFERROR((H18-D18)/D18,"-")</f>
        <v>0.33333333333333331</v>
      </c>
      <c r="K18" s="6">
        <f t="shared" si="10"/>
        <v>0.19444266871231008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5">
      <c r="A19" s="3" t="s">
        <v>24</v>
      </c>
      <c r="B19" s="7">
        <v>0</v>
      </c>
      <c r="C19" s="7">
        <v>0</v>
      </c>
      <c r="D19" s="7">
        <v>1</v>
      </c>
      <c r="E19" s="7">
        <v>5539</v>
      </c>
      <c r="F19" s="7">
        <v>0</v>
      </c>
      <c r="G19" s="7">
        <v>0</v>
      </c>
      <c r="H19" s="8">
        <v>1</v>
      </c>
      <c r="I19" s="7">
        <v>7414</v>
      </c>
      <c r="J19" s="6">
        <f t="shared" ref="J19:K19" si="11">IFERROR((H19-D19)/D19,"-")</f>
        <v>0</v>
      </c>
      <c r="K19" s="6">
        <f t="shared" si="11"/>
        <v>0.33850875609315761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5">
      <c r="A20" s="3" t="s">
        <v>25</v>
      </c>
      <c r="B20" s="4">
        <v>0</v>
      </c>
      <c r="C20" s="4">
        <v>0</v>
      </c>
      <c r="D20" s="4">
        <v>4</v>
      </c>
      <c r="E20" s="4">
        <v>6530</v>
      </c>
      <c r="F20" s="4">
        <v>0</v>
      </c>
      <c r="G20" s="4">
        <v>0</v>
      </c>
      <c r="H20" s="5">
        <v>0</v>
      </c>
      <c r="I20" s="4">
        <v>0</v>
      </c>
      <c r="J20" s="6">
        <f t="shared" ref="J20:K20" si="12">IFERROR((H20-D20)/D20,"-")</f>
        <v>-1</v>
      </c>
      <c r="K20" s="6">
        <f t="shared" si="12"/>
        <v>-1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3" t="s">
        <v>26</v>
      </c>
      <c r="B21" s="7">
        <v>1</v>
      </c>
      <c r="C21" s="7">
        <v>4999</v>
      </c>
      <c r="D21" s="7">
        <v>1</v>
      </c>
      <c r="E21" s="7">
        <v>4999</v>
      </c>
      <c r="F21" s="7">
        <v>1</v>
      </c>
      <c r="G21" s="7">
        <v>4999</v>
      </c>
      <c r="H21" s="8">
        <v>1</v>
      </c>
      <c r="I21" s="7">
        <v>4999</v>
      </c>
      <c r="J21" s="6">
        <f t="shared" ref="J21:K21" si="13">IFERROR((H21-D21)/D21,"-")</f>
        <v>0</v>
      </c>
      <c r="K21" s="6">
        <f t="shared" si="13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3" t="s">
        <v>27</v>
      </c>
      <c r="B22" s="4">
        <v>1</v>
      </c>
      <c r="C22" s="4">
        <v>7580</v>
      </c>
      <c r="D22" s="4">
        <v>1</v>
      </c>
      <c r="E22" s="4">
        <v>7580</v>
      </c>
      <c r="F22" s="4">
        <v>1</v>
      </c>
      <c r="G22" s="4">
        <v>17294</v>
      </c>
      <c r="H22" s="5">
        <v>3</v>
      </c>
      <c r="I22" s="4">
        <v>28859</v>
      </c>
      <c r="J22" s="6">
        <f t="shared" ref="J22:K22" si="14">IFERROR((H22-D22)/D22,"-")</f>
        <v>2</v>
      </c>
      <c r="K22" s="6">
        <f t="shared" si="14"/>
        <v>2.8072559366754617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5">
      <c r="A23" s="3" t="s">
        <v>28</v>
      </c>
      <c r="B23" s="7">
        <v>0</v>
      </c>
      <c r="C23" s="7">
        <v>0</v>
      </c>
      <c r="D23" s="7">
        <v>3</v>
      </c>
      <c r="E23" s="7">
        <v>11627</v>
      </c>
      <c r="F23" s="7">
        <v>3</v>
      </c>
      <c r="G23" s="7">
        <v>1497</v>
      </c>
      <c r="H23" s="8">
        <v>4</v>
      </c>
      <c r="I23" s="7">
        <v>1620</v>
      </c>
      <c r="J23" s="6">
        <f t="shared" ref="J23:K23" si="15">IFERROR((H23-D23)/D23,"-")</f>
        <v>0.33333333333333331</v>
      </c>
      <c r="K23" s="6">
        <f t="shared" si="15"/>
        <v>-0.860669132192311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hidden="1" customHeight="1" x14ac:dyDescent="0.25">
      <c r="A24" s="3"/>
      <c r="B24" s="4"/>
      <c r="C24" s="4"/>
      <c r="D24" s="4"/>
      <c r="E24" s="4"/>
      <c r="F24" s="4"/>
      <c r="G24" s="4"/>
      <c r="H24" s="5"/>
      <c r="I24" s="4"/>
      <c r="J24" s="6" t="str">
        <f t="shared" ref="J24:K24" si="16">IFERROR((H24-D24)/D24,"-")</f>
        <v>-</v>
      </c>
      <c r="K24" s="6" t="str">
        <f t="shared" si="16"/>
        <v>-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hidden="1" customHeight="1" x14ac:dyDescent="0.25">
      <c r="A25" s="3"/>
      <c r="B25" s="7"/>
      <c r="C25" s="7"/>
      <c r="D25" s="7"/>
      <c r="E25" s="7"/>
      <c r="F25" s="7"/>
      <c r="G25" s="7"/>
      <c r="H25" s="8"/>
      <c r="I25" s="7"/>
      <c r="J25" s="6" t="str">
        <f t="shared" ref="J25:K25" si="17">IFERROR((H25-D25)/D25,"-")</f>
        <v>-</v>
      </c>
      <c r="K25" s="6" t="str">
        <f t="shared" si="17"/>
        <v>-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hidden="1" customHeight="1" x14ac:dyDescent="0.25">
      <c r="A26" s="3"/>
      <c r="B26" s="4"/>
      <c r="C26" s="4"/>
      <c r="D26" s="4"/>
      <c r="E26" s="4"/>
      <c r="F26" s="4"/>
      <c r="G26" s="4"/>
      <c r="H26" s="5"/>
      <c r="I26" s="4"/>
      <c r="J26" s="6" t="str">
        <f t="shared" ref="J26:K26" si="18">IFERROR((H26-D26)/D26,"-")</f>
        <v>-</v>
      </c>
      <c r="K26" s="6" t="str">
        <f t="shared" si="18"/>
        <v>-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hidden="1" customHeight="1" x14ac:dyDescent="0.25">
      <c r="A27" s="3"/>
      <c r="B27" s="7"/>
      <c r="C27" s="7"/>
      <c r="D27" s="7"/>
      <c r="E27" s="7"/>
      <c r="F27" s="7"/>
      <c r="G27" s="7"/>
      <c r="H27" s="8"/>
      <c r="I27" s="7"/>
      <c r="J27" s="6" t="str">
        <f t="shared" ref="J27:K27" si="19">IFERROR((H27-D27)/D27,"-")</f>
        <v>-</v>
      </c>
      <c r="K27" s="6" t="str">
        <f t="shared" si="19"/>
        <v>-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hidden="1" customHeight="1" x14ac:dyDescent="0.25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hidden="1" customHeight="1" x14ac:dyDescent="0.25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5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9" t="s">
        <v>5</v>
      </c>
      <c r="B32" s="10">
        <f t="shared" ref="B32:I32" si="24">SUM(B8:B31)</f>
        <v>19</v>
      </c>
      <c r="C32" s="10">
        <f t="shared" si="24"/>
        <v>80298</v>
      </c>
      <c r="D32" s="10">
        <f t="shared" si="24"/>
        <v>55</v>
      </c>
      <c r="E32" s="10">
        <f t="shared" si="24"/>
        <v>281650</v>
      </c>
      <c r="F32" s="10">
        <f t="shared" si="24"/>
        <v>26</v>
      </c>
      <c r="G32" s="10">
        <f t="shared" si="24"/>
        <v>126097</v>
      </c>
      <c r="H32" s="10">
        <f t="shared" si="24"/>
        <v>55</v>
      </c>
      <c r="I32" s="10">
        <f t="shared" si="24"/>
        <v>248899</v>
      </c>
      <c r="J32" s="11">
        <f t="shared" ref="J32:K32" si="25">IFERROR((H32-D32)/D32,"-")</f>
        <v>0</v>
      </c>
      <c r="K32" s="11">
        <f t="shared" si="25"/>
        <v>-0.11628262027338895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21" t="s">
        <v>6</v>
      </c>
      <c r="B34" s="24" t="str">
        <f t="shared" ref="B34:B35" si="26">(B5)</f>
        <v>2025</v>
      </c>
      <c r="C34" s="25"/>
      <c r="D34" s="25"/>
      <c r="E34" s="15"/>
      <c r="F34" s="24" t="str">
        <f t="shared" ref="F34:F35" si="27">(F5)</f>
        <v>2026</v>
      </c>
      <c r="G34" s="25"/>
      <c r="H34" s="25"/>
      <c r="I34" s="15"/>
      <c r="J34" s="14" t="str">
        <f>J5</f>
        <v>2025/2026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5">
      <c r="A35" s="22"/>
      <c r="B35" s="14" t="str">
        <f t="shared" si="26"/>
        <v>MARÇO</v>
      </c>
      <c r="C35" s="15"/>
      <c r="D35" s="14" t="str">
        <f>(D6)</f>
        <v>JANEIRO/MARÇO</v>
      </c>
      <c r="E35" s="15"/>
      <c r="F35" s="14" t="str">
        <f t="shared" si="27"/>
        <v>MARÇO</v>
      </c>
      <c r="G35" s="15"/>
      <c r="H35" s="14" t="str">
        <f>(H6)</f>
        <v>JANEIRO/MARÇO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3" t="s">
        <v>29</v>
      </c>
      <c r="B37" s="5">
        <v>11</v>
      </c>
      <c r="C37" s="4">
        <v>43430</v>
      </c>
      <c r="D37" s="5">
        <v>35</v>
      </c>
      <c r="E37" s="4">
        <v>199846</v>
      </c>
      <c r="F37" s="12">
        <v>15</v>
      </c>
      <c r="G37" s="4">
        <v>77540</v>
      </c>
      <c r="H37" s="5">
        <v>38</v>
      </c>
      <c r="I37" s="4">
        <v>180677</v>
      </c>
      <c r="J37" s="6">
        <f t="shared" ref="J37:K37" si="28">IFERROR((H37-D37)/D37,"-")</f>
        <v>8.5714285714285715E-2</v>
      </c>
      <c r="K37" s="6">
        <f t="shared" si="28"/>
        <v>-9.5918857520290626E-2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5">
      <c r="A38" s="3" t="s">
        <v>30</v>
      </c>
      <c r="B38" s="8">
        <v>8</v>
      </c>
      <c r="C38" s="7">
        <v>36868</v>
      </c>
      <c r="D38" s="8">
        <v>20</v>
      </c>
      <c r="E38" s="7">
        <v>81804</v>
      </c>
      <c r="F38" s="13">
        <v>11</v>
      </c>
      <c r="G38" s="7">
        <v>48557</v>
      </c>
      <c r="H38" s="8">
        <v>17</v>
      </c>
      <c r="I38" s="7">
        <v>68222</v>
      </c>
      <c r="J38" s="6">
        <f t="shared" ref="J38:K38" si="29">IFERROR((H38-D38)/D38,"-")</f>
        <v>-0.15</v>
      </c>
      <c r="K38" s="6">
        <f t="shared" si="29"/>
        <v>-0.16603100092904993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9" t="s">
        <v>5</v>
      </c>
      <c r="B39" s="10">
        <f t="shared" ref="B39:I39" si="30">SUM(B37:B38)</f>
        <v>19</v>
      </c>
      <c r="C39" s="10">
        <f t="shared" si="30"/>
        <v>80298</v>
      </c>
      <c r="D39" s="10">
        <f t="shared" si="30"/>
        <v>55</v>
      </c>
      <c r="E39" s="10">
        <f t="shared" si="30"/>
        <v>281650</v>
      </c>
      <c r="F39" s="10">
        <f t="shared" si="30"/>
        <v>26</v>
      </c>
      <c r="G39" s="10">
        <f t="shared" si="30"/>
        <v>126097</v>
      </c>
      <c r="H39" s="10">
        <f t="shared" si="30"/>
        <v>55</v>
      </c>
      <c r="I39" s="10">
        <f t="shared" si="30"/>
        <v>248899</v>
      </c>
      <c r="J39" s="11">
        <f t="shared" ref="J39:K39" si="31">IFERROR((H39-D39)/D39,"-")</f>
        <v>0</v>
      </c>
      <c r="K39" s="11">
        <f t="shared" si="31"/>
        <v>-0.11628262027338895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/>
    <row r="42" spans="1:26" ht="12.75" customHeight="1" x14ac:dyDescent="0.25"/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2026-04-16T10:16:46Z</cp:lastPrinted>
  <dcterms:created xsi:type="dcterms:W3CDTF">2010-03-23T10:34:53Z</dcterms:created>
  <dcterms:modified xsi:type="dcterms:W3CDTF">2026-04-16T10:17:01Z</dcterms:modified>
</cp:coreProperties>
</file>